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33.35.175\home\114學生事務處\4.衛生組\114-1(國高中整潔評分統計)\高中(整潔)\"/>
    </mc:Choice>
  </mc:AlternateContent>
  <xr:revisionPtr revIDLastSave="0" documentId="13_ncr:1_{514921B0-BCCC-4828-AE00-F5C2C43E056F}" xr6:coauthVersionLast="47" xr6:coauthVersionMax="47" xr10:uidLastSave="{00000000-0000-0000-0000-000000000000}"/>
  <bookViews>
    <workbookView xWindow="-108" yWindow="-108" windowWidth="17496" windowHeight="10416" activeTab="2" xr2:uid="{00000000-000D-0000-FFFF-FFFF00000000}"/>
  </bookViews>
  <sheets>
    <sheet name="高1" sheetId="8" r:id="rId1"/>
    <sheet name="高2" sheetId="7" r:id="rId2"/>
    <sheet name="高3" sheetId="6" r:id="rId3"/>
    <sheet name="ABC表" sheetId="20" r:id="rId4"/>
    <sheet name="統計表" sheetId="2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8" l="1"/>
  <c r="B7" i="8"/>
  <c r="B8" i="8"/>
  <c r="B9" i="8"/>
  <c r="B10" i="8"/>
  <c r="B11" i="8"/>
  <c r="B12" i="8"/>
  <c r="B13" i="8"/>
  <c r="B14" i="8"/>
  <c r="B15" i="8"/>
  <c r="B16" i="8"/>
  <c r="B17" i="8"/>
  <c r="C6" i="8"/>
  <c r="C7" i="8"/>
  <c r="C8" i="8"/>
  <c r="C9" i="8"/>
  <c r="C10" i="8"/>
  <c r="C11" i="8"/>
  <c r="C12" i="8"/>
  <c r="C13" i="8"/>
  <c r="C14" i="8"/>
  <c r="C15" i="8"/>
  <c r="C16" i="8"/>
  <c r="C17" i="8"/>
  <c r="D6" i="8"/>
  <c r="D7" i="8"/>
  <c r="D8" i="8"/>
  <c r="D9" i="8"/>
  <c r="D10" i="8"/>
  <c r="D11" i="8"/>
  <c r="D12" i="8"/>
  <c r="D13" i="8"/>
  <c r="D14" i="8"/>
  <c r="D15" i="8"/>
  <c r="D16" i="8"/>
  <c r="D17" i="8"/>
  <c r="E6" i="8"/>
  <c r="E7" i="8"/>
  <c r="E8" i="8"/>
  <c r="E9" i="8"/>
  <c r="E10" i="8"/>
  <c r="E11" i="8"/>
  <c r="E12" i="8"/>
  <c r="E13" i="8"/>
  <c r="E14" i="8"/>
  <c r="E15" i="8"/>
  <c r="E16" i="8"/>
  <c r="E17" i="8"/>
  <c r="F6" i="8"/>
  <c r="F7" i="8"/>
  <c r="F8" i="8"/>
  <c r="F9" i="8"/>
  <c r="F10" i="8"/>
  <c r="F11" i="8"/>
  <c r="F12" i="8"/>
  <c r="F13" i="8"/>
  <c r="F14" i="8"/>
  <c r="F15" i="8"/>
  <c r="F16" i="8"/>
  <c r="C5" i="8"/>
  <c r="D5" i="8"/>
  <c r="E5" i="8"/>
  <c r="F5" i="8"/>
  <c r="F17" i="8"/>
  <c r="H75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6" i="20"/>
  <c r="H77" i="20"/>
  <c r="H4" i="20"/>
  <c r="H3" i="20"/>
  <c r="E8" i="7"/>
  <c r="E9" i="7"/>
  <c r="E10" i="7"/>
  <c r="E11" i="7"/>
  <c r="E12" i="7"/>
  <c r="E13" i="7"/>
  <c r="E14" i="7"/>
  <c r="E15" i="7"/>
  <c r="E16" i="7"/>
  <c r="E17" i="7"/>
  <c r="F7" i="7"/>
  <c r="F8" i="7"/>
  <c r="F9" i="7"/>
  <c r="F10" i="7"/>
  <c r="F11" i="7"/>
  <c r="F12" i="7"/>
  <c r="F13" i="7"/>
  <c r="F14" i="7"/>
  <c r="F15" i="7"/>
  <c r="F16" i="7"/>
  <c r="F17" i="7"/>
  <c r="C7" i="7"/>
  <c r="C8" i="7"/>
  <c r="C9" i="7"/>
  <c r="C10" i="7"/>
  <c r="C11" i="7"/>
  <c r="C12" i="7"/>
  <c r="C13" i="7"/>
  <c r="C14" i="7"/>
  <c r="C15" i="7"/>
  <c r="C16" i="7"/>
  <c r="C17" i="7"/>
  <c r="F5" i="6"/>
  <c r="F7" i="6"/>
  <c r="F8" i="6"/>
  <c r="F9" i="6"/>
  <c r="F10" i="6"/>
  <c r="F11" i="6"/>
  <c r="F12" i="6"/>
  <c r="F13" i="6"/>
  <c r="F14" i="6"/>
  <c r="F15" i="6"/>
  <c r="F16" i="6"/>
  <c r="F17" i="6"/>
  <c r="D6" i="6"/>
  <c r="D7" i="6"/>
  <c r="D8" i="6"/>
  <c r="D9" i="6"/>
  <c r="D10" i="6"/>
  <c r="D11" i="6"/>
  <c r="D12" i="6"/>
  <c r="D13" i="6"/>
  <c r="D14" i="6"/>
  <c r="D15" i="6"/>
  <c r="D16" i="6"/>
  <c r="D17" i="6"/>
  <c r="C6" i="6"/>
  <c r="C7" i="6"/>
  <c r="C8" i="6"/>
  <c r="C9" i="6"/>
  <c r="C10" i="6"/>
  <c r="C11" i="6"/>
  <c r="C12" i="6"/>
  <c r="C13" i="6"/>
  <c r="C14" i="6"/>
  <c r="C15" i="6"/>
  <c r="C16" i="6"/>
  <c r="C17" i="6"/>
  <c r="B8" i="6"/>
  <c r="B9" i="6"/>
  <c r="B10" i="6"/>
  <c r="B11" i="6"/>
  <c r="B12" i="6"/>
  <c r="B13" i="6"/>
  <c r="B14" i="6"/>
  <c r="B15" i="6"/>
  <c r="B16" i="6"/>
  <c r="B17" i="6"/>
  <c r="E6" i="6"/>
  <c r="E7" i="6"/>
  <c r="E8" i="6"/>
  <c r="E9" i="6"/>
  <c r="E10" i="6"/>
  <c r="E11" i="6"/>
  <c r="E12" i="6"/>
  <c r="E13" i="6"/>
  <c r="E14" i="6"/>
  <c r="E15" i="6"/>
  <c r="E16" i="6"/>
  <c r="E17" i="6"/>
  <c r="F6" i="6"/>
  <c r="E5" i="6"/>
  <c r="D5" i="6"/>
  <c r="B6" i="6"/>
  <c r="B7" i="6"/>
  <c r="C5" i="6"/>
  <c r="B5" i="6"/>
  <c r="E6" i="7"/>
  <c r="E7" i="7"/>
  <c r="E5" i="7"/>
  <c r="C6" i="7"/>
  <c r="B6" i="7"/>
  <c r="B7" i="7"/>
  <c r="B8" i="7"/>
  <c r="B9" i="7"/>
  <c r="B10" i="7"/>
  <c r="B11" i="7"/>
  <c r="B12" i="7"/>
  <c r="B13" i="7"/>
  <c r="B14" i="7"/>
  <c r="B15" i="7"/>
  <c r="B16" i="7"/>
  <c r="B17" i="7"/>
  <c r="D8" i="7"/>
  <c r="D9" i="7"/>
  <c r="D10" i="7"/>
  <c r="D11" i="7"/>
  <c r="D12" i="7"/>
  <c r="D13" i="7"/>
  <c r="D14" i="7"/>
  <c r="D15" i="7"/>
  <c r="D16" i="7"/>
  <c r="D17" i="7"/>
  <c r="C5" i="7"/>
  <c r="D5" i="7"/>
  <c r="F5" i="7"/>
  <c r="D6" i="7"/>
  <c r="F6" i="7"/>
  <c r="D7" i="7"/>
  <c r="G6" i="6" l="1"/>
  <c r="G15" i="7"/>
  <c r="J15" i="7" s="1"/>
  <c r="G11" i="7"/>
  <c r="J11" i="7" s="1"/>
  <c r="E9" i="21" s="1"/>
  <c r="G7" i="7"/>
  <c r="J7" i="7" s="1"/>
  <c r="G14" i="7"/>
  <c r="J14" i="7" s="1"/>
  <c r="E12" i="21" s="1"/>
  <c r="G10" i="7"/>
  <c r="J10" i="7" s="1"/>
  <c r="E8" i="21" s="1"/>
  <c r="G5" i="6"/>
  <c r="G6" i="7"/>
  <c r="J6" i="7" s="1"/>
  <c r="G17" i="7"/>
  <c r="J17" i="7" s="1"/>
  <c r="E15" i="21" s="1"/>
  <c r="G13" i="7"/>
  <c r="J13" i="7" s="1"/>
  <c r="G9" i="7"/>
  <c r="J9" i="7" s="1"/>
  <c r="G16" i="6"/>
  <c r="G12" i="6"/>
  <c r="G8" i="6"/>
  <c r="G17" i="8"/>
  <c r="G13" i="8"/>
  <c r="G9" i="8"/>
  <c r="G16" i="7"/>
  <c r="J16" i="7" s="1"/>
  <c r="G12" i="7"/>
  <c r="J12" i="7" s="1"/>
  <c r="E10" i="21" s="1"/>
  <c r="G8" i="7"/>
  <c r="J8" i="7" s="1"/>
  <c r="G15" i="6"/>
  <c r="G11" i="6"/>
  <c r="G16" i="8"/>
  <c r="G12" i="8"/>
  <c r="G8" i="8"/>
  <c r="G7" i="6"/>
  <c r="G14" i="6"/>
  <c r="G10" i="6"/>
  <c r="G15" i="8"/>
  <c r="G11" i="8"/>
  <c r="G7" i="8"/>
  <c r="G17" i="6"/>
  <c r="G13" i="6"/>
  <c r="G9" i="6"/>
  <c r="G14" i="8"/>
  <c r="G10" i="8"/>
  <c r="G6" i="8"/>
  <c r="H78" i="20"/>
  <c r="E13" i="21"/>
  <c r="E11" i="21"/>
  <c r="E14" i="21" l="1"/>
  <c r="E7" i="21"/>
  <c r="E6" i="21"/>
  <c r="E5" i="21"/>
  <c r="B5" i="7"/>
  <c r="G5" i="7" s="1"/>
  <c r="J5" i="7" s="1"/>
  <c r="B5" i="8"/>
  <c r="G5" i="8" s="1"/>
  <c r="K5" i="7" l="1"/>
  <c r="K12" i="7"/>
  <c r="K11" i="7"/>
  <c r="K7" i="7"/>
  <c r="K9" i="7"/>
  <c r="K10" i="7"/>
  <c r="K13" i="7"/>
  <c r="K16" i="7"/>
  <c r="K6" i="7"/>
  <c r="K8" i="7"/>
  <c r="K15" i="7"/>
  <c r="K14" i="7"/>
  <c r="K17" i="7"/>
  <c r="J17" i="6"/>
  <c r="J9" i="6"/>
  <c r="L10" i="7" l="1"/>
  <c r="L9" i="7"/>
  <c r="L7" i="7"/>
  <c r="L13" i="7"/>
  <c r="L16" i="7"/>
  <c r="L6" i="7"/>
  <c r="L8" i="7"/>
  <c r="L17" i="7"/>
  <c r="L12" i="7"/>
  <c r="L5" i="7"/>
  <c r="L11" i="7"/>
  <c r="L15" i="7"/>
  <c r="L14" i="7"/>
  <c r="H15" i="21"/>
  <c r="J10" i="8" l="1"/>
  <c r="B8" i="21" s="1"/>
  <c r="E4" i="21" l="1"/>
  <c r="J7" i="8"/>
  <c r="B5" i="21" s="1"/>
  <c r="J7" i="6"/>
  <c r="H5" i="21" s="1"/>
  <c r="H7" i="21"/>
  <c r="J8" i="6"/>
  <c r="H6" i="21" s="1"/>
  <c r="J6" i="6"/>
  <c r="H4" i="21" s="1"/>
  <c r="J5" i="6"/>
  <c r="J16" i="6"/>
  <c r="H14" i="21" s="1"/>
  <c r="J11" i="6"/>
  <c r="H9" i="21" s="1"/>
  <c r="J12" i="6"/>
  <c r="H10" i="21" s="1"/>
  <c r="J17" i="8"/>
  <c r="B15" i="21" s="1"/>
  <c r="J13" i="6"/>
  <c r="H11" i="21" s="1"/>
  <c r="J10" i="6"/>
  <c r="H8" i="21" s="1"/>
  <c r="J14" i="6"/>
  <c r="H12" i="21" s="1"/>
  <c r="J16" i="8"/>
  <c r="B14" i="21" s="1"/>
  <c r="J15" i="6"/>
  <c r="H13" i="21" s="1"/>
  <c r="J13" i="8"/>
  <c r="B11" i="21" s="1"/>
  <c r="J14" i="8"/>
  <c r="J15" i="8"/>
  <c r="B13" i="21" s="1"/>
  <c r="J8" i="8"/>
  <c r="B6" i="21" s="1"/>
  <c r="J9" i="8"/>
  <c r="B7" i="21" s="1"/>
  <c r="J6" i="8"/>
  <c r="B4" i="21" s="1"/>
  <c r="J12" i="8"/>
  <c r="B10" i="21" s="1"/>
  <c r="J11" i="8"/>
  <c r="B9" i="21" s="1"/>
  <c r="B12" i="21" l="1"/>
  <c r="H3" i="21"/>
  <c r="K17" i="6"/>
  <c r="E3" i="21"/>
  <c r="K13" i="6"/>
  <c r="K11" i="6"/>
  <c r="K6" i="6"/>
  <c r="K14" i="6"/>
  <c r="K8" i="6"/>
  <c r="K10" i="6"/>
  <c r="K16" i="6"/>
  <c r="K7" i="6"/>
  <c r="K15" i="6"/>
  <c r="K12" i="6"/>
  <c r="K5" i="6"/>
  <c r="K9" i="6"/>
  <c r="F14" i="21" l="1"/>
  <c r="L5" i="6"/>
  <c r="I3" i="21" s="1"/>
  <c r="F6" i="21"/>
  <c r="F11" i="21"/>
  <c r="F10" i="21"/>
  <c r="F7" i="21"/>
  <c r="F8" i="21"/>
  <c r="F13" i="21"/>
  <c r="F5" i="21"/>
  <c r="F15" i="21"/>
  <c r="F12" i="21"/>
  <c r="F3" i="21"/>
  <c r="F4" i="21"/>
  <c r="F9" i="21"/>
  <c r="L17" i="6"/>
  <c r="I15" i="21" s="1"/>
  <c r="L6" i="6"/>
  <c r="I4" i="21" s="1"/>
  <c r="L10" i="6"/>
  <c r="I8" i="21" s="1"/>
  <c r="L16" i="6"/>
  <c r="I14" i="21" s="1"/>
  <c r="L13" i="6"/>
  <c r="I11" i="21" s="1"/>
  <c r="L12" i="6"/>
  <c r="I10" i="21" s="1"/>
  <c r="L15" i="6"/>
  <c r="I13" i="21" s="1"/>
  <c r="L8" i="6"/>
  <c r="I6" i="21" s="1"/>
  <c r="L14" i="6"/>
  <c r="I12" i="21" s="1"/>
  <c r="L9" i="6"/>
  <c r="I7" i="21" s="1"/>
  <c r="L7" i="6"/>
  <c r="I5" i="21" s="1"/>
  <c r="L11" i="6"/>
  <c r="I9" i="21" s="1"/>
  <c r="J5" i="8"/>
  <c r="B3" i="21" l="1"/>
  <c r="K5" i="8"/>
  <c r="K10" i="8"/>
  <c r="K17" i="8"/>
  <c r="K11" i="8"/>
  <c r="K7" i="8"/>
  <c r="K6" i="8"/>
  <c r="K14" i="8"/>
  <c r="K13" i="8"/>
  <c r="K8" i="8"/>
  <c r="K15" i="8"/>
  <c r="K16" i="8"/>
  <c r="K9" i="8"/>
  <c r="K12" i="8"/>
  <c r="L13" i="8" l="1"/>
  <c r="C11" i="21" s="1"/>
  <c r="L15" i="8"/>
  <c r="C13" i="21" s="1"/>
  <c r="L8" i="8"/>
  <c r="C6" i="21" s="1"/>
  <c r="L9" i="8"/>
  <c r="C7" i="21" s="1"/>
  <c r="L17" i="8"/>
  <c r="C15" i="21" s="1"/>
  <c r="L14" i="8"/>
  <c r="C12" i="21" s="1"/>
  <c r="L6" i="8"/>
  <c r="C4" i="21" s="1"/>
  <c r="L10" i="8"/>
  <c r="C8" i="21" s="1"/>
  <c r="L7" i="8"/>
  <c r="C5" i="21" s="1"/>
  <c r="L11" i="8"/>
  <c r="C9" i="21" s="1"/>
  <c r="L12" i="8"/>
  <c r="C10" i="21" s="1"/>
  <c r="L16" i="8"/>
  <c r="C14" i="21" s="1"/>
  <c r="L5" i="8"/>
  <c r="C3" i="21" s="1"/>
</calcChain>
</file>

<file path=xl/sharedStrings.xml><?xml version="1.0" encoding="utf-8"?>
<sst xmlns="http://schemas.openxmlformats.org/spreadsheetml/2006/main" count="61" uniqueCount="28">
  <si>
    <t>班級</t>
    <phoneticPr fontId="1" type="noConversion"/>
  </si>
  <si>
    <t>外掃區</t>
    <phoneticPr fontId="1" type="noConversion"/>
  </si>
  <si>
    <t>班級糾舉單</t>
    <phoneticPr fontId="1" type="noConversion"/>
  </si>
  <si>
    <t>總分</t>
    <phoneticPr fontId="1" type="noConversion"/>
  </si>
  <si>
    <t>班級糾舉單</t>
    <phoneticPr fontId="1" type="noConversion"/>
  </si>
  <si>
    <t>總分</t>
    <phoneticPr fontId="1" type="noConversion"/>
  </si>
  <si>
    <r>
      <t xml:space="preserve">合計
</t>
    </r>
    <r>
      <rPr>
        <sz val="8"/>
        <color theme="1"/>
        <rFont val="標楷體"/>
        <family val="4"/>
        <charset val="136"/>
      </rPr>
      <t>(總分60分)</t>
    </r>
    <phoneticPr fontId="1" type="noConversion"/>
  </si>
  <si>
    <r>
      <t xml:space="preserve">內掃區
</t>
    </r>
    <r>
      <rPr>
        <sz val="8"/>
        <color theme="1"/>
        <rFont val="標楷體"/>
        <family val="4"/>
        <charset val="136"/>
      </rPr>
      <t>(總分40分)</t>
    </r>
    <phoneticPr fontId="1" type="noConversion"/>
  </si>
  <si>
    <t>名次佔位</t>
    <phoneticPr fontId="1" type="noConversion"/>
  </si>
  <si>
    <t>名次</t>
    <phoneticPr fontId="1" type="noConversion"/>
  </si>
  <si>
    <t>A表</t>
    <phoneticPr fontId="1" type="noConversion"/>
  </si>
  <si>
    <t>日期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</si>
  <si>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</si>
  <si>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</si>
  <si>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</si>
  <si>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班級</t>
  </si>
  <si>
    <t>總分</t>
  </si>
  <si>
    <t>總分</t>
    <phoneticPr fontId="1" type="noConversion"/>
  </si>
  <si>
    <t>排名</t>
    <phoneticPr fontId="1" type="noConversion"/>
  </si>
  <si>
    <r>
      <t xml:space="preserve">內掃區
</t>
    </r>
    <r>
      <rPr>
        <sz val="8"/>
        <color theme="1"/>
        <rFont val="標楷體"/>
        <family val="4"/>
        <charset val="136"/>
      </rPr>
      <t>(總分40分)</t>
    </r>
    <phoneticPr fontId="1" type="noConversion"/>
  </si>
  <si>
    <r>
      <t xml:space="preserve">合計
</t>
    </r>
    <r>
      <rPr>
        <sz val="8"/>
        <color theme="1"/>
        <rFont val="標楷體"/>
        <family val="4"/>
        <charset val="136"/>
      </rPr>
      <t>(總分60分)</t>
    </r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</si>
  <si>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</si>
  <si>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</si>
  <si>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</si>
  <si>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B表</t>
    <phoneticPr fontId="1" type="noConversion"/>
  </si>
  <si>
    <t>C表</t>
    <phoneticPr fontId="1" type="noConversion"/>
  </si>
  <si>
    <t xml:space="preserve"> </t>
    <phoneticPr fontId="1" type="noConversion"/>
  </si>
  <si>
    <t>新北市立清水高級中學整潔競賽評比統計表 日期：114/12/22-114/12/26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</si>
</sst>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CC"/>
      <name val="標楷體"/>
      <family val="4"/>
      <charset val="136"/>
    </font>
    <font>
      <sz val="12"/>
      <color rgb="FFFFC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B050"/>
      <name val="標楷體"/>
      <family val="4"/>
      <charset val="136"/>
    </font>
    <font>
      <sz val="12"/>
      <name val="標楷體"/>
      <family val="4"/>
      <charset val="136"/>
    </font>
    <font>
      <sz val="12"/>
      <color rgb="FFFFFF00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6" fontId="0" fillId="6" borderId="0" xfId="0" applyNumberFormat="1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一般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opLeftCell="A3" zoomScaleNormal="100" workbookViewId="0">
      <selection activeCell="H17" sqref="H17"/>
    </sheetView>
  </sheetViews>
  <sheetFormatPr defaultColWidth="8.88671875" defaultRowHeight="16.2" x14ac:dyDescent="0.3"/>
  <cols>
    <col min="1" max="1" width="9.44140625" style="11" bestFit="1" customWidth="1"/>
    <col min="2" max="2" width="12.109375" style="1" customWidth="1"/>
    <col min="3" max="3" width="11.88671875" style="1" customWidth="1"/>
    <col min="4" max="4" width="10.88671875" style="1" customWidth="1"/>
    <col min="5" max="6" width="11.21875" style="1" customWidth="1"/>
    <col min="7" max="7" width="9" style="1" customWidth="1"/>
    <col min="8" max="8" width="10.6640625" style="1" customWidth="1"/>
    <col min="9" max="9" width="12.88671875" style="1" customWidth="1"/>
    <col min="10" max="10" width="8.88671875" style="1"/>
    <col min="11" max="11" width="10.33203125" style="1" hidden="1" customWidth="1"/>
    <col min="12" max="12" width="5.77734375" style="1" customWidth="1"/>
    <col min="13" max="13" width="8.88671875" style="1"/>
    <col min="14" max="14" width="10" style="1" customWidth="1"/>
    <col min="15" max="16384" width="8.88671875" style="1"/>
  </cols>
  <sheetData>
    <row r="1" spans="1:12" ht="22.2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3">
      <c r="A2" s="24"/>
      <c r="B2" s="16"/>
      <c r="C2" s="35" t="s">
        <v>1</v>
      </c>
      <c r="D2" s="36"/>
      <c r="E2" s="36"/>
      <c r="F2" s="36"/>
      <c r="G2" s="37"/>
      <c r="L2" s="11"/>
    </row>
    <row r="3" spans="1:12" ht="28.2" customHeight="1" x14ac:dyDescent="0.3">
      <c r="A3" s="24" t="s">
        <v>11</v>
      </c>
      <c r="B3" s="17" t="s">
        <v>22</v>
      </c>
      <c r="C3" s="17" t="s">
        <v>23</v>
      </c>
      <c r="D3" s="17" t="s">
        <v>12</v>
      </c>
      <c r="E3" s="17" t="s">
        <v>13</v>
      </c>
      <c r="F3" s="17" t="s">
        <v>21</v>
      </c>
      <c r="G3" s="20" t="s">
        <v>20</v>
      </c>
      <c r="H3" s="34" t="s">
        <v>19</v>
      </c>
      <c r="I3" s="16" t="s">
        <v>2</v>
      </c>
      <c r="J3" s="16" t="s">
        <v>3</v>
      </c>
      <c r="K3" s="16" t="s">
        <v>8</v>
      </c>
      <c r="L3" s="16" t="s">
        <v>9</v>
      </c>
    </row>
    <row r="4" spans="1:12" x14ac:dyDescent="0.3">
      <c r="A4" s="24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24">
        <v>101</v>
      </c>
      <c r="B5" s="16">
        <f>VLOOKUP(A5,ABC表!$B$2:$F$95,2,0)</f>
        <v>11</v>
      </c>
      <c r="C5" s="16">
        <f>VLOOKUP(A5,ABC表!$B$2:$F$95,3,0)</f>
        <v>12</v>
      </c>
      <c r="D5" s="16">
        <f>VLOOKUP(A5,ABC表!$B$2:$F$95,4,0)</f>
        <v>12</v>
      </c>
      <c r="E5" s="16">
        <f>VLOOKUP(A5,ABC表!$B$2:$G$95,5,0)</f>
        <v>12</v>
      </c>
      <c r="F5" s="16">
        <f>VLOOKUP(A5,ABC表!$B$2:$G$95,6,0)</f>
        <v>12</v>
      </c>
      <c r="G5" s="16">
        <f>SUM(B5:F5)</f>
        <v>59</v>
      </c>
      <c r="H5" s="16">
        <v>34</v>
      </c>
      <c r="I5" s="16"/>
      <c r="J5" s="16">
        <f>SUM(G5:I5)</f>
        <v>93</v>
      </c>
      <c r="K5" s="16">
        <f>1/COUNTIF($J$5:$J$17,J5)</f>
        <v>1</v>
      </c>
      <c r="L5" s="16">
        <f>SUMIF($J$5:$J$17,"&gt;="&amp;J5,$K$5:$K$17)</f>
        <v>1</v>
      </c>
    </row>
    <row r="6" spans="1:12" x14ac:dyDescent="0.3">
      <c r="A6" s="24">
        <v>102</v>
      </c>
      <c r="B6" s="16">
        <f>VLOOKUP(A6,ABC表!$B$2:$F$95,2,0)</f>
        <v>12</v>
      </c>
      <c r="C6" s="16">
        <f>VLOOKUP(A6,ABC表!$B$2:$F$95,3,0)</f>
        <v>12</v>
      </c>
      <c r="D6" s="16">
        <f>VLOOKUP(A6,ABC表!$B$2:$F$95,4,0)</f>
        <v>11</v>
      </c>
      <c r="E6" s="16">
        <f>VLOOKUP(A6,ABC表!$B$2:$G$95,5,0)</f>
        <v>12</v>
      </c>
      <c r="F6" s="16">
        <f>VLOOKUP(A6,ABC表!$B$2:$G$95,6,0)</f>
        <v>11</v>
      </c>
      <c r="G6" s="16">
        <f t="shared" ref="G6:G17" si="0">SUM(B6:F6)</f>
        <v>58</v>
      </c>
      <c r="H6" s="16">
        <v>32</v>
      </c>
      <c r="I6" s="16"/>
      <c r="J6" s="16">
        <f>SUM(G6:I6)</f>
        <v>90</v>
      </c>
      <c r="K6" s="16">
        <f t="shared" ref="K6:K17" si="1">1/COUNTIF($J$5:$J$17,J6)</f>
        <v>0.5</v>
      </c>
      <c r="L6" s="16">
        <f t="shared" ref="L6:L17" si="2">SUMIF($J$5:$J$17,"&gt;="&amp;J6,$K$5:$K$17)</f>
        <v>2</v>
      </c>
    </row>
    <row r="7" spans="1:12" x14ac:dyDescent="0.3">
      <c r="A7" s="24">
        <v>103</v>
      </c>
      <c r="B7" s="16">
        <f>VLOOKUP(A7,ABC表!$B$2:$F$95,2,0)</f>
        <v>11</v>
      </c>
      <c r="C7" s="16">
        <f>VLOOKUP(A7,ABC表!$B$2:$F$95,3,0)</f>
        <v>10</v>
      </c>
      <c r="D7" s="16">
        <f>VLOOKUP(A7,ABC表!$B$2:$F$95,4,0)</f>
        <v>11</v>
      </c>
      <c r="E7" s="16">
        <f>VLOOKUP(A7,ABC表!$B$2:$G$95,5,0)</f>
        <v>12</v>
      </c>
      <c r="F7" s="16">
        <f>VLOOKUP(A7,ABC表!$B$2:$G$95,6,0)</f>
        <v>11</v>
      </c>
      <c r="G7" s="16">
        <f t="shared" si="0"/>
        <v>55</v>
      </c>
      <c r="H7" s="16">
        <v>26</v>
      </c>
      <c r="I7" s="16"/>
      <c r="J7" s="16">
        <f t="shared" ref="J7:J17" si="3">SUM(G7:I7)</f>
        <v>81</v>
      </c>
      <c r="K7" s="16">
        <f t="shared" si="1"/>
        <v>0.33333333333333331</v>
      </c>
      <c r="L7" s="16">
        <f t="shared" si="2"/>
        <v>5.9999999999999991</v>
      </c>
    </row>
    <row r="8" spans="1:12" x14ac:dyDescent="0.3">
      <c r="A8" s="24">
        <v>104</v>
      </c>
      <c r="B8" s="16">
        <f>VLOOKUP(A8,ABC表!$B$2:$F$95,2,0)</f>
        <v>12</v>
      </c>
      <c r="C8" s="16">
        <f>VLOOKUP(A8,ABC表!$B$2:$F$95,3,0)</f>
        <v>12</v>
      </c>
      <c r="D8" s="16">
        <f>VLOOKUP(A8,ABC表!$B$2:$F$95,4,0)</f>
        <v>12</v>
      </c>
      <c r="E8" s="16">
        <f>VLOOKUP(A8,ABC表!$B$2:$G$95,5,0)</f>
        <v>12</v>
      </c>
      <c r="F8" s="16">
        <f>VLOOKUP(A8,ABC表!$B$2:$G$95,6,0)</f>
        <v>12</v>
      </c>
      <c r="G8" s="16">
        <f t="shared" si="0"/>
        <v>60</v>
      </c>
      <c r="H8" s="16">
        <v>28</v>
      </c>
      <c r="I8" s="16"/>
      <c r="J8" s="16">
        <f t="shared" si="3"/>
        <v>88</v>
      </c>
      <c r="K8" s="16">
        <f t="shared" si="1"/>
        <v>1</v>
      </c>
      <c r="L8" s="16">
        <f t="shared" si="2"/>
        <v>3</v>
      </c>
    </row>
    <row r="9" spans="1:12" x14ac:dyDescent="0.3">
      <c r="A9" s="24">
        <v>105</v>
      </c>
      <c r="B9" s="16">
        <f>VLOOKUP(A9,ABC表!$B$2:$F$95,2,0)</f>
        <v>12</v>
      </c>
      <c r="C9" s="16">
        <f>VLOOKUP(A9,ABC表!$B$2:$F$95,3,0)</f>
        <v>12</v>
      </c>
      <c r="D9" s="16">
        <f>VLOOKUP(A9,ABC表!$B$2:$F$95,4,0)</f>
        <v>12</v>
      </c>
      <c r="E9" s="16">
        <f>VLOOKUP(A9,ABC表!$B$2:$G$95,5,0)</f>
        <v>12</v>
      </c>
      <c r="F9" s="16">
        <f>VLOOKUP(A9,ABC表!$B$2:$G$95,6,0)</f>
        <v>10</v>
      </c>
      <c r="G9" s="16">
        <f t="shared" si="0"/>
        <v>58</v>
      </c>
      <c r="H9" s="16">
        <v>26</v>
      </c>
      <c r="I9" s="16"/>
      <c r="J9" s="16">
        <f t="shared" si="3"/>
        <v>84</v>
      </c>
      <c r="K9" s="16">
        <f t="shared" si="1"/>
        <v>0.5</v>
      </c>
      <c r="L9" s="16">
        <f t="shared" si="2"/>
        <v>5</v>
      </c>
    </row>
    <row r="10" spans="1:12" x14ac:dyDescent="0.3">
      <c r="A10" s="24">
        <v>106</v>
      </c>
      <c r="B10" s="16">
        <f>VLOOKUP(A10,ABC表!$B$2:$F$95,2,0)</f>
        <v>9</v>
      </c>
      <c r="C10" s="16">
        <f>VLOOKUP(A10,ABC表!$B$2:$F$95,3,0)</f>
        <v>10</v>
      </c>
      <c r="D10" s="16">
        <f>VLOOKUP(A10,ABC表!$B$2:$F$95,4,0)</f>
        <v>10</v>
      </c>
      <c r="E10" s="16">
        <f>VLOOKUP(A10,ABC表!$B$2:$G$95,5,0)</f>
        <v>12</v>
      </c>
      <c r="F10" s="16">
        <f>VLOOKUP(A10,ABC表!$B$2:$G$95,6,0)</f>
        <v>10</v>
      </c>
      <c r="G10" s="16">
        <f t="shared" si="0"/>
        <v>51</v>
      </c>
      <c r="H10" s="16">
        <v>30</v>
      </c>
      <c r="I10" s="16"/>
      <c r="J10" s="16">
        <f t="shared" si="3"/>
        <v>81</v>
      </c>
      <c r="K10" s="16">
        <f t="shared" si="1"/>
        <v>0.33333333333333331</v>
      </c>
      <c r="L10" s="16">
        <f t="shared" si="2"/>
        <v>5.9999999999999991</v>
      </c>
    </row>
    <row r="11" spans="1:12" x14ac:dyDescent="0.3">
      <c r="A11" s="24">
        <v>107</v>
      </c>
      <c r="B11" s="16">
        <f>VLOOKUP(A11,ABC表!$B$2:$F$95,2,0)</f>
        <v>11</v>
      </c>
      <c r="C11" s="16">
        <f>VLOOKUP(A11,ABC表!$B$2:$F$95,3,0)</f>
        <v>11</v>
      </c>
      <c r="D11" s="16">
        <f>VLOOKUP(A11,ABC表!$B$2:$F$95,4,0)</f>
        <v>11</v>
      </c>
      <c r="E11" s="16">
        <f>VLOOKUP(A11,ABC表!$B$2:$G$95,5,0)</f>
        <v>12</v>
      </c>
      <c r="F11" s="16">
        <f>VLOOKUP(A11,ABC表!$B$2:$G$95,6,0)</f>
        <v>11</v>
      </c>
      <c r="G11" s="16">
        <f t="shared" si="0"/>
        <v>56</v>
      </c>
      <c r="H11" s="16">
        <v>28</v>
      </c>
      <c r="I11" s="16"/>
      <c r="J11" s="16">
        <f t="shared" si="3"/>
        <v>84</v>
      </c>
      <c r="K11" s="16">
        <f t="shared" si="1"/>
        <v>0.5</v>
      </c>
      <c r="L11" s="16">
        <f t="shared" si="2"/>
        <v>5</v>
      </c>
    </row>
    <row r="12" spans="1:12" x14ac:dyDescent="0.3">
      <c r="A12" s="24">
        <v>108</v>
      </c>
      <c r="B12" s="16">
        <f>VLOOKUP(A12,ABC表!$B$2:$F$95,2,0)</f>
        <v>10</v>
      </c>
      <c r="C12" s="16">
        <f>VLOOKUP(A12,ABC表!$B$2:$F$95,3,0)</f>
        <v>10</v>
      </c>
      <c r="D12" s="16">
        <f>VLOOKUP(A12,ABC表!$B$2:$F$95,4,0)</f>
        <v>11</v>
      </c>
      <c r="E12" s="16">
        <f>VLOOKUP(A12,ABC表!$B$2:$G$95,5,0)</f>
        <v>12</v>
      </c>
      <c r="F12" s="16">
        <f>VLOOKUP(A12,ABC表!$B$2:$G$95,6,0)</f>
        <v>10</v>
      </c>
      <c r="G12" s="16">
        <f t="shared" si="0"/>
        <v>53</v>
      </c>
      <c r="H12" s="16">
        <v>24</v>
      </c>
      <c r="I12" s="16"/>
      <c r="J12" s="16">
        <f t="shared" si="3"/>
        <v>77</v>
      </c>
      <c r="K12" s="16">
        <f t="shared" si="1"/>
        <v>1</v>
      </c>
      <c r="L12" s="16">
        <f t="shared" si="2"/>
        <v>9</v>
      </c>
    </row>
    <row r="13" spans="1:12" x14ac:dyDescent="0.3">
      <c r="A13" s="24">
        <v>109</v>
      </c>
      <c r="B13" s="16">
        <f>VLOOKUP(A13,ABC表!$B$2:$F$95,2,0)</f>
        <v>11</v>
      </c>
      <c r="C13" s="16">
        <f>VLOOKUP(A13,ABC表!$B$2:$F$95,3,0)</f>
        <v>11</v>
      </c>
      <c r="D13" s="16">
        <f>VLOOKUP(A13,ABC表!$B$2:$F$95,4,0)</f>
        <v>10</v>
      </c>
      <c r="E13" s="16">
        <f>VLOOKUP(A13,ABC表!$B$2:$G$95,5,0)</f>
        <v>12</v>
      </c>
      <c r="F13" s="16">
        <f>VLOOKUP(A13,ABC表!$B$2:$G$95,6,0)</f>
        <v>10</v>
      </c>
      <c r="G13" s="16">
        <f t="shared" si="0"/>
        <v>54</v>
      </c>
      <c r="H13" s="16">
        <v>26</v>
      </c>
      <c r="I13" s="16"/>
      <c r="J13" s="16">
        <f t="shared" si="3"/>
        <v>80</v>
      </c>
      <c r="K13" s="16">
        <f t="shared" si="1"/>
        <v>1</v>
      </c>
      <c r="L13" s="16">
        <f t="shared" si="2"/>
        <v>6.9999999999999991</v>
      </c>
    </row>
    <row r="14" spans="1:12" x14ac:dyDescent="0.3">
      <c r="A14" s="24">
        <v>110</v>
      </c>
      <c r="B14" s="16">
        <f>VLOOKUP(A14,ABC表!$B$2:$F$95,2,0)</f>
        <v>11</v>
      </c>
      <c r="C14" s="16">
        <f>VLOOKUP(A14,ABC表!$B$2:$F$95,3,0)</f>
        <v>11</v>
      </c>
      <c r="D14" s="16">
        <f>VLOOKUP(A14,ABC表!$B$2:$F$95,4,0)</f>
        <v>12</v>
      </c>
      <c r="E14" s="16">
        <f>VLOOKUP(A14,ABC表!$B$2:$G$95,5,0)</f>
        <v>12</v>
      </c>
      <c r="F14" s="16">
        <f>VLOOKUP(A14,ABC表!$B$2:$G$95,6,0)</f>
        <v>12</v>
      </c>
      <c r="G14" s="16">
        <f t="shared" si="0"/>
        <v>58</v>
      </c>
      <c r="H14" s="33">
        <v>20</v>
      </c>
      <c r="I14" s="16"/>
      <c r="J14" s="16">
        <f t="shared" si="3"/>
        <v>78</v>
      </c>
      <c r="K14" s="16">
        <f t="shared" si="1"/>
        <v>1</v>
      </c>
      <c r="L14" s="16">
        <f t="shared" si="2"/>
        <v>7.9999999999999991</v>
      </c>
    </row>
    <row r="15" spans="1:12" x14ac:dyDescent="0.3">
      <c r="A15" s="24">
        <v>111</v>
      </c>
      <c r="B15" s="16">
        <f>VLOOKUP(A15,ABC表!$B$2:$F$95,2,0)</f>
        <v>12</v>
      </c>
      <c r="C15" s="16">
        <f>VLOOKUP(A15,ABC表!$B$2:$F$95,3,0)</f>
        <v>11</v>
      </c>
      <c r="D15" s="16">
        <f>VLOOKUP(A15,ABC表!$B$2:$F$95,4,0)</f>
        <v>11</v>
      </c>
      <c r="E15" s="16">
        <f>VLOOKUP(A15,ABC表!$B$2:$G$95,5,0)</f>
        <v>12</v>
      </c>
      <c r="F15" s="16">
        <f>VLOOKUP(A15,ABC表!$B$2:$G$95,6,0)</f>
        <v>12</v>
      </c>
      <c r="G15" s="16">
        <f t="shared" si="0"/>
        <v>58</v>
      </c>
      <c r="H15" s="16">
        <v>28</v>
      </c>
      <c r="I15" s="16"/>
      <c r="J15" s="16">
        <f t="shared" si="3"/>
        <v>86</v>
      </c>
      <c r="K15" s="16">
        <f t="shared" si="1"/>
        <v>1</v>
      </c>
      <c r="L15" s="16">
        <f t="shared" si="2"/>
        <v>4</v>
      </c>
    </row>
    <row r="16" spans="1:12" x14ac:dyDescent="0.3">
      <c r="A16" s="24">
        <v>112</v>
      </c>
      <c r="B16" s="16">
        <f>VLOOKUP(A16,ABC表!$B$2:$F$95,2,0)</f>
        <v>11</v>
      </c>
      <c r="C16" s="16">
        <f>VLOOKUP(A16,ABC表!$B$2:$F$95,3,0)</f>
        <v>11</v>
      </c>
      <c r="D16" s="16">
        <f>VLOOKUP(A16,ABC表!$B$2:$F$95,4,0)</f>
        <v>12</v>
      </c>
      <c r="E16" s="16">
        <f>VLOOKUP(A16,ABC表!$B$2:$G$95,5,0)</f>
        <v>12</v>
      </c>
      <c r="F16" s="16">
        <f>VLOOKUP(A16,ABC表!$B$2:$G$95,6,0)</f>
        <v>11</v>
      </c>
      <c r="G16" s="16">
        <f t="shared" si="0"/>
        <v>57</v>
      </c>
      <c r="H16" s="16">
        <v>24</v>
      </c>
      <c r="I16" s="16"/>
      <c r="J16" s="16">
        <f t="shared" si="3"/>
        <v>81</v>
      </c>
      <c r="K16" s="16">
        <f t="shared" si="1"/>
        <v>0.33333333333333331</v>
      </c>
      <c r="L16" s="16">
        <f t="shared" si="2"/>
        <v>5.9999999999999991</v>
      </c>
    </row>
    <row r="17" spans="1:15" x14ac:dyDescent="0.3">
      <c r="A17" s="24">
        <v>113</v>
      </c>
      <c r="B17" s="16">
        <f>VLOOKUP(A17,ABC表!$B$2:$F$95,2,0)</f>
        <v>11</v>
      </c>
      <c r="C17" s="16">
        <f>VLOOKUP(A17,ABC表!$B$2:$F$95,3,0)</f>
        <v>12</v>
      </c>
      <c r="D17" s="16">
        <f>VLOOKUP(A17,ABC表!$B$2:$F$95,4,0)</f>
        <v>12</v>
      </c>
      <c r="E17" s="16">
        <f>VLOOKUP(A17,ABC表!$B$2:$G$95,5,0)</f>
        <v>12</v>
      </c>
      <c r="F17" s="16">
        <f>VLOOKUP(A17,ABC表!$B$2:$G$95,6,0)</f>
        <v>11</v>
      </c>
      <c r="G17" s="16">
        <f t="shared" si="0"/>
        <v>58</v>
      </c>
      <c r="H17" s="16">
        <v>32</v>
      </c>
      <c r="I17" s="16"/>
      <c r="J17" s="16">
        <f t="shared" si="3"/>
        <v>90</v>
      </c>
      <c r="K17" s="16">
        <f t="shared" si="1"/>
        <v>0.5</v>
      </c>
      <c r="L17" s="16">
        <f t="shared" si="2"/>
        <v>2</v>
      </c>
    </row>
    <row r="21" spans="1:15" x14ac:dyDescent="0.3">
      <c r="J21" s="4"/>
      <c r="K21" s="4"/>
      <c r="L21" s="10"/>
    </row>
    <row r="22" spans="1:15" ht="16.5" customHeight="1" x14ac:dyDescent="0.3">
      <c r="K22" s="4"/>
      <c r="L22" s="4"/>
    </row>
    <row r="23" spans="1:15" x14ac:dyDescent="0.3">
      <c r="J23" s="4"/>
      <c r="K23" s="5"/>
      <c r="O23" s="11"/>
    </row>
    <row r="24" spans="1:15" x14ac:dyDescent="0.3">
      <c r="J24" s="5"/>
      <c r="K24" s="5"/>
    </row>
    <row r="25" spans="1:15" x14ac:dyDescent="0.3">
      <c r="J25" s="5"/>
      <c r="K25" s="5"/>
      <c r="L25" s="7"/>
    </row>
    <row r="26" spans="1:15" x14ac:dyDescent="0.3">
      <c r="J26" s="4"/>
      <c r="K26" s="4"/>
      <c r="L26" s="7"/>
    </row>
    <row r="27" spans="1:15" x14ac:dyDescent="0.3">
      <c r="K27" s="5"/>
      <c r="L27" s="7"/>
    </row>
    <row r="42" spans="10:10" x14ac:dyDescent="0.3">
      <c r="J42" s="3"/>
    </row>
  </sheetData>
  <mergeCells count="2">
    <mergeCell ref="C2:G2"/>
    <mergeCell ref="A1:L1"/>
  </mergeCells>
  <phoneticPr fontId="1" type="noConversion"/>
  <conditionalFormatting sqref="L5:L17">
    <cfRule type="cellIs" dxfId="5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opLeftCell="A3" zoomScaleNormal="100" workbookViewId="0">
      <selection activeCell="H17" sqref="H17"/>
    </sheetView>
  </sheetViews>
  <sheetFormatPr defaultColWidth="8.88671875" defaultRowHeight="16.2" x14ac:dyDescent="0.3"/>
  <cols>
    <col min="1" max="1" width="9.44140625" style="11" bestFit="1" customWidth="1"/>
    <col min="2" max="2" width="12.109375" style="1" customWidth="1"/>
    <col min="3" max="3" width="11.88671875" style="1" customWidth="1"/>
    <col min="4" max="4" width="10.88671875" style="1" customWidth="1"/>
    <col min="5" max="6" width="11.21875" style="1" customWidth="1"/>
    <col min="7" max="7" width="8.88671875" style="1" customWidth="1"/>
    <col min="8" max="8" width="10.77734375" style="1" customWidth="1"/>
    <col min="9" max="9" width="12.44140625" style="1" customWidth="1"/>
    <col min="10" max="10" width="8.88671875" style="1"/>
    <col min="11" max="11" width="10.6640625" style="1" hidden="1" customWidth="1"/>
    <col min="12" max="12" width="6" style="1" customWidth="1"/>
    <col min="13" max="13" width="6.88671875" style="1" customWidth="1"/>
    <col min="14" max="14" width="8.88671875" style="1"/>
    <col min="15" max="15" width="8.44140625" style="1" customWidth="1"/>
    <col min="16" max="16384" width="8.88671875" style="1"/>
  </cols>
  <sheetData>
    <row r="1" spans="1:12" ht="22.2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3">
      <c r="A2" s="24"/>
      <c r="B2" s="16"/>
      <c r="C2" s="35" t="s">
        <v>1</v>
      </c>
      <c r="D2" s="36"/>
      <c r="E2" s="36"/>
      <c r="F2" s="36"/>
      <c r="G2" s="37"/>
    </row>
    <row r="3" spans="1:12" ht="28.2" customHeight="1" x14ac:dyDescent="0.3">
      <c r="A3" s="24" t="s">
        <v>11</v>
      </c>
      <c r="B3" s="17" t="s">
        <v>22</v>
      </c>
      <c r="C3" s="17" t="s">
        <v>23</v>
      </c>
      <c r="D3" s="17" t="s">
        <v>12</v>
      </c>
      <c r="E3" s="17" t="s">
        <v>13</v>
      </c>
      <c r="F3" s="17" t="s">
        <v>14</v>
      </c>
      <c r="G3" s="20" t="s">
        <v>6</v>
      </c>
      <c r="H3" s="34" t="s">
        <v>7</v>
      </c>
      <c r="I3" s="16" t="s">
        <v>4</v>
      </c>
      <c r="J3" s="16" t="s">
        <v>5</v>
      </c>
      <c r="K3" s="16" t="s">
        <v>8</v>
      </c>
      <c r="L3" s="16" t="s">
        <v>9</v>
      </c>
    </row>
    <row r="4" spans="1:12" x14ac:dyDescent="0.3">
      <c r="A4" s="24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24">
        <v>201</v>
      </c>
      <c r="B5" s="16">
        <f>VLOOKUP(A5,ABC表!$B$2:$F$95,2,0)</f>
        <v>11</v>
      </c>
      <c r="C5" s="16">
        <f>VLOOKUP(A5,ABC表!$B$2:$F$95,3,0)</f>
        <v>12</v>
      </c>
      <c r="D5" s="16">
        <f>VLOOKUP(A5,ABC表!$B$2:$F$95,4,0)</f>
        <v>12</v>
      </c>
      <c r="E5" s="16">
        <f>VLOOKUP(A5,ABC表!$B$2:$G$95,5,0)</f>
        <v>12</v>
      </c>
      <c r="F5" s="16">
        <f>VLOOKUP(A5,ABC表!$B$2:$G$95,6,0)</f>
        <v>12</v>
      </c>
      <c r="G5" s="16">
        <f>SUM(B5:F5)</f>
        <v>59</v>
      </c>
      <c r="H5" s="33">
        <v>34</v>
      </c>
      <c r="I5" s="16"/>
      <c r="J5" s="16">
        <f t="shared" ref="J5:J17" si="0">SUM(G5:I5)</f>
        <v>93</v>
      </c>
      <c r="K5" s="16">
        <f>1/COUNTIF($J$5:$J$17,J5)</f>
        <v>1</v>
      </c>
      <c r="L5" s="33">
        <f>SUMIF($J$5:$J$17,"&gt;="&amp;J5,$K$5:$K$17)</f>
        <v>4</v>
      </c>
    </row>
    <row r="6" spans="1:12" x14ac:dyDescent="0.3">
      <c r="A6" s="24">
        <v>202</v>
      </c>
      <c r="B6" s="16">
        <f>VLOOKUP(A6,ABC表!$B$2:$F$95,2,0)</f>
        <v>12</v>
      </c>
      <c r="C6" s="16">
        <f>VLOOKUP(A6,ABC表!$B$2:$F$95,3,0)</f>
        <v>12</v>
      </c>
      <c r="D6" s="16">
        <f>VLOOKUP(A6,ABC表!$B$2:$F$95,4,0)</f>
        <v>12</v>
      </c>
      <c r="E6" s="16">
        <f>VLOOKUP(A6,ABC表!$B$2:$G$95,5,0)</f>
        <v>12</v>
      </c>
      <c r="F6" s="16">
        <f>VLOOKUP(A6,ABC表!$B$2:$G$95,6,0)</f>
        <v>12</v>
      </c>
      <c r="G6" s="16">
        <f t="shared" ref="G6:G17" si="1">SUM(B6:F6)</f>
        <v>60</v>
      </c>
      <c r="H6" s="33">
        <v>32</v>
      </c>
      <c r="I6" s="16"/>
      <c r="J6" s="16">
        <f t="shared" si="0"/>
        <v>92</v>
      </c>
      <c r="K6" s="16">
        <f t="shared" ref="K6:K17" si="2">1/COUNTIF($J$5:$J$17,J6)</f>
        <v>1</v>
      </c>
      <c r="L6" s="33">
        <f t="shared" ref="L6:L17" si="3">SUMIF($J$5:$J$17,"&gt;="&amp;J6,$K$5:$K$17)</f>
        <v>5</v>
      </c>
    </row>
    <row r="7" spans="1:12" x14ac:dyDescent="0.3">
      <c r="A7" s="24">
        <v>203</v>
      </c>
      <c r="B7" s="16">
        <f>VLOOKUP(A7,ABC表!$B$2:$F$95,2,0)</f>
        <v>11</v>
      </c>
      <c r="C7" s="16">
        <f>VLOOKUP(A7,ABC表!$B$2:$F$95,3,0)</f>
        <v>12</v>
      </c>
      <c r="D7" s="16">
        <f>VLOOKUP(A7,ABC表!$B$2:$F$95,4,0)</f>
        <v>12</v>
      </c>
      <c r="E7" s="16">
        <f>VLOOKUP(A7,ABC表!$B$2:$G$95,5,0)</f>
        <v>12</v>
      </c>
      <c r="F7" s="16">
        <f>VLOOKUP(A7,ABC表!$B$2:$G$95,6,0)</f>
        <v>12</v>
      </c>
      <c r="G7" s="16">
        <f t="shared" si="1"/>
        <v>59</v>
      </c>
      <c r="H7" s="33">
        <v>32</v>
      </c>
      <c r="I7" s="16"/>
      <c r="J7" s="16">
        <f t="shared" si="0"/>
        <v>91</v>
      </c>
      <c r="K7" s="16">
        <f t="shared" si="2"/>
        <v>0.5</v>
      </c>
      <c r="L7" s="33">
        <f t="shared" si="3"/>
        <v>6</v>
      </c>
    </row>
    <row r="8" spans="1:12" x14ac:dyDescent="0.3">
      <c r="A8" s="24">
        <v>204</v>
      </c>
      <c r="B8" s="16">
        <f>VLOOKUP(A8,ABC表!$B$2:$F$95,2,0)</f>
        <v>11</v>
      </c>
      <c r="C8" s="16">
        <f>VLOOKUP(A8,ABC表!$B$2:$F$95,3,0)</f>
        <v>12</v>
      </c>
      <c r="D8" s="16">
        <f>VLOOKUP(A8,ABC表!$B$2:$F$95,4,0)</f>
        <v>11</v>
      </c>
      <c r="E8" s="16">
        <f>VLOOKUP(A8,ABC表!$B$2:$G$95,5,0)</f>
        <v>12</v>
      </c>
      <c r="F8" s="16">
        <f>VLOOKUP(A8,ABC表!$B$2:$G$95,6,0)</f>
        <v>11</v>
      </c>
      <c r="G8" s="16">
        <f t="shared" si="1"/>
        <v>57</v>
      </c>
      <c r="H8" s="33">
        <v>26</v>
      </c>
      <c r="I8" s="16"/>
      <c r="J8" s="16">
        <f t="shared" si="0"/>
        <v>83</v>
      </c>
      <c r="K8" s="16">
        <f t="shared" si="2"/>
        <v>1</v>
      </c>
      <c r="L8" s="33">
        <f t="shared" si="3"/>
        <v>9</v>
      </c>
    </row>
    <row r="9" spans="1:12" x14ac:dyDescent="0.3">
      <c r="A9" s="24">
        <v>205</v>
      </c>
      <c r="B9" s="16">
        <f>VLOOKUP(A9,ABC表!$B$2:$F$95,2,0)</f>
        <v>11</v>
      </c>
      <c r="C9" s="16">
        <f>VLOOKUP(A9,ABC表!$B$2:$F$95,3,0)</f>
        <v>12</v>
      </c>
      <c r="D9" s="16">
        <f>VLOOKUP(A9,ABC表!$B$2:$F$95,4,0)</f>
        <v>12</v>
      </c>
      <c r="E9" s="16">
        <f>VLOOKUP(A9,ABC表!$B$2:$G$95,5,0)</f>
        <v>12</v>
      </c>
      <c r="F9" s="16">
        <f>VLOOKUP(A9,ABC表!$B$2:$G$95,6,0)</f>
        <v>11</v>
      </c>
      <c r="G9" s="16">
        <f t="shared" si="1"/>
        <v>58</v>
      </c>
      <c r="H9" s="33">
        <v>32</v>
      </c>
      <c r="I9" s="16"/>
      <c r="J9" s="16">
        <f t="shared" si="0"/>
        <v>90</v>
      </c>
      <c r="K9" s="16">
        <f t="shared" si="2"/>
        <v>0.5</v>
      </c>
      <c r="L9" s="33">
        <f t="shared" si="3"/>
        <v>7</v>
      </c>
    </row>
    <row r="10" spans="1:12" x14ac:dyDescent="0.3">
      <c r="A10" s="24">
        <v>206</v>
      </c>
      <c r="B10" s="16">
        <f>VLOOKUP(A10,ABC表!$B$2:$F$95,2,0)</f>
        <v>11</v>
      </c>
      <c r="C10" s="16">
        <f>VLOOKUP(A10,ABC表!$B$2:$F$95,3,0)</f>
        <v>12</v>
      </c>
      <c r="D10" s="16">
        <f>VLOOKUP(A10,ABC表!$B$2:$F$95,4,0)</f>
        <v>12</v>
      </c>
      <c r="E10" s="16">
        <f>VLOOKUP(A10,ABC表!$B$2:$G$95,5,0)</f>
        <v>12</v>
      </c>
      <c r="F10" s="16">
        <f>VLOOKUP(A10,ABC表!$B$2:$G$95,6,0)</f>
        <v>12</v>
      </c>
      <c r="G10" s="16">
        <f t="shared" si="1"/>
        <v>59</v>
      </c>
      <c r="H10" s="33">
        <v>32</v>
      </c>
      <c r="I10" s="16"/>
      <c r="J10" s="16">
        <f t="shared" si="0"/>
        <v>91</v>
      </c>
      <c r="K10" s="16">
        <f t="shared" si="2"/>
        <v>0.5</v>
      </c>
      <c r="L10" s="33">
        <f t="shared" si="3"/>
        <v>6</v>
      </c>
    </row>
    <row r="11" spans="1:12" x14ac:dyDescent="0.3">
      <c r="A11" s="24">
        <v>207</v>
      </c>
      <c r="B11" s="16">
        <f>VLOOKUP(A11,ABC表!$B$2:$F$95,2,0)</f>
        <v>11</v>
      </c>
      <c r="C11" s="16">
        <f>VLOOKUP(A11,ABC表!$B$2:$F$95,3,0)</f>
        <v>12</v>
      </c>
      <c r="D11" s="16">
        <f>VLOOKUP(A11,ABC表!$B$2:$F$95,4,0)</f>
        <v>12</v>
      </c>
      <c r="E11" s="16">
        <f>VLOOKUP(A11,ABC表!$B$2:$G$95,5,0)</f>
        <v>12</v>
      </c>
      <c r="F11" s="16">
        <f>VLOOKUP(A11,ABC表!$B$2:$G$95,6,0)</f>
        <v>11</v>
      </c>
      <c r="G11" s="16">
        <f t="shared" si="1"/>
        <v>58</v>
      </c>
      <c r="H11" s="33">
        <v>40</v>
      </c>
      <c r="I11" s="16"/>
      <c r="J11" s="16">
        <f t="shared" si="0"/>
        <v>98</v>
      </c>
      <c r="K11" s="16">
        <f t="shared" si="2"/>
        <v>0.33333333333333331</v>
      </c>
      <c r="L11" s="33">
        <f t="shared" si="3"/>
        <v>1</v>
      </c>
    </row>
    <row r="12" spans="1:12" x14ac:dyDescent="0.3">
      <c r="A12" s="24">
        <v>208</v>
      </c>
      <c r="B12" s="16">
        <f>VLOOKUP(A12,ABC表!$B$2:$F$95,2,0)</f>
        <v>11</v>
      </c>
      <c r="C12" s="16">
        <f>VLOOKUP(A12,ABC表!$B$2:$F$95,3,0)</f>
        <v>12</v>
      </c>
      <c r="D12" s="16">
        <f>VLOOKUP(A12,ABC表!$B$2:$F$95,4,0)</f>
        <v>12</v>
      </c>
      <c r="E12" s="16">
        <f>VLOOKUP(A12,ABC表!$B$2:$G$95,5,0)</f>
        <v>12</v>
      </c>
      <c r="F12" s="16">
        <f>VLOOKUP(A12,ABC表!$B$2:$G$95,6,0)</f>
        <v>11</v>
      </c>
      <c r="G12" s="16">
        <f t="shared" si="1"/>
        <v>58</v>
      </c>
      <c r="H12" s="33">
        <v>32</v>
      </c>
      <c r="I12" s="16"/>
      <c r="J12" s="16">
        <f t="shared" si="0"/>
        <v>90</v>
      </c>
      <c r="K12" s="16">
        <f t="shared" si="2"/>
        <v>0.5</v>
      </c>
      <c r="L12" s="33">
        <f t="shared" si="3"/>
        <v>7</v>
      </c>
    </row>
    <row r="13" spans="1:12" x14ac:dyDescent="0.3">
      <c r="A13" s="24">
        <v>209</v>
      </c>
      <c r="B13" s="16">
        <f>VLOOKUP(A13,ABC表!$B$2:$F$95,2,0)</f>
        <v>11</v>
      </c>
      <c r="C13" s="16">
        <f>VLOOKUP(A13,ABC表!$B$2:$F$95,3,0)</f>
        <v>12</v>
      </c>
      <c r="D13" s="16">
        <f>VLOOKUP(A13,ABC表!$B$2:$F$95,4,0)</f>
        <v>12</v>
      </c>
      <c r="E13" s="16">
        <f>VLOOKUP(A13,ABC表!$B$2:$G$95,5,0)</f>
        <v>12</v>
      </c>
      <c r="F13" s="16">
        <f>VLOOKUP(A13,ABC表!$B$2:$G$95,6,0)</f>
        <v>12</v>
      </c>
      <c r="G13" s="16">
        <f t="shared" si="1"/>
        <v>59</v>
      </c>
      <c r="H13" s="33">
        <v>36</v>
      </c>
      <c r="I13" s="16"/>
      <c r="J13" s="16">
        <f t="shared" si="0"/>
        <v>95</v>
      </c>
      <c r="K13" s="16">
        <f t="shared" si="2"/>
        <v>1</v>
      </c>
      <c r="L13" s="33">
        <f t="shared" si="3"/>
        <v>3</v>
      </c>
    </row>
    <row r="14" spans="1:12" x14ac:dyDescent="0.3">
      <c r="A14" s="24">
        <v>210</v>
      </c>
      <c r="B14" s="16">
        <f>VLOOKUP(A14,ABC表!$B$2:$F$95,2,0)</f>
        <v>11</v>
      </c>
      <c r="C14" s="16">
        <f>VLOOKUP(A14,ABC表!$B$2:$F$95,3,0)</f>
        <v>11</v>
      </c>
      <c r="D14" s="16">
        <f>VLOOKUP(A14,ABC表!$B$2:$F$95,4,0)</f>
        <v>12</v>
      </c>
      <c r="E14" s="16">
        <f>VLOOKUP(A14,ABC表!$B$2:$G$95,5,0)</f>
        <v>12</v>
      </c>
      <c r="F14" s="16">
        <f>VLOOKUP(A14,ABC表!$B$2:$G$95,6,0)</f>
        <v>11</v>
      </c>
      <c r="G14" s="16">
        <f t="shared" si="1"/>
        <v>57</v>
      </c>
      <c r="H14" s="33">
        <v>32</v>
      </c>
      <c r="I14" s="16"/>
      <c r="J14" s="16">
        <f t="shared" si="0"/>
        <v>89</v>
      </c>
      <c r="K14" s="16">
        <f t="shared" si="2"/>
        <v>1</v>
      </c>
      <c r="L14" s="33">
        <f t="shared" si="3"/>
        <v>8</v>
      </c>
    </row>
    <row r="15" spans="1:12" x14ac:dyDescent="0.3">
      <c r="A15" s="24">
        <v>211</v>
      </c>
      <c r="B15" s="16">
        <f>VLOOKUP(A15,ABC表!$B$2:$F$95,2,0)</f>
        <v>11</v>
      </c>
      <c r="C15" s="16">
        <f>VLOOKUP(A15,ABC表!$B$2:$F$95,3,0)</f>
        <v>12</v>
      </c>
      <c r="D15" s="16">
        <f>VLOOKUP(A15,ABC表!$B$2:$F$95,4,0)</f>
        <v>12</v>
      </c>
      <c r="E15" s="16">
        <f>VLOOKUP(A15,ABC表!$B$2:$G$95,5,0)</f>
        <v>12</v>
      </c>
      <c r="F15" s="16">
        <f>VLOOKUP(A15,ABC表!$B$2:$G$95,6,0)</f>
        <v>11</v>
      </c>
      <c r="G15" s="16">
        <f t="shared" si="1"/>
        <v>58</v>
      </c>
      <c r="H15" s="33">
        <v>40</v>
      </c>
      <c r="I15" s="16"/>
      <c r="J15" s="16">
        <f t="shared" si="0"/>
        <v>98</v>
      </c>
      <c r="K15" s="16">
        <f t="shared" si="2"/>
        <v>0.33333333333333331</v>
      </c>
      <c r="L15" s="33">
        <f t="shared" si="3"/>
        <v>1</v>
      </c>
    </row>
    <row r="16" spans="1:12" x14ac:dyDescent="0.3">
      <c r="A16" s="24">
        <v>212</v>
      </c>
      <c r="B16" s="16">
        <f>VLOOKUP(A16,ABC表!$B$2:$F$95,2,0)</f>
        <v>12</v>
      </c>
      <c r="C16" s="16">
        <f>VLOOKUP(A16,ABC表!$B$2:$F$95,3,0)</f>
        <v>12</v>
      </c>
      <c r="D16" s="16">
        <f>VLOOKUP(A16,ABC表!$B$2:$F$95,4,0)</f>
        <v>12</v>
      </c>
      <c r="E16" s="16">
        <f>VLOOKUP(A16,ABC表!$B$2:$G$95,5,0)</f>
        <v>12</v>
      </c>
      <c r="F16" s="16">
        <f>VLOOKUP(A16,ABC表!$B$2:$G$95,6,0)</f>
        <v>11</v>
      </c>
      <c r="G16" s="16">
        <f t="shared" si="1"/>
        <v>59</v>
      </c>
      <c r="H16" s="33">
        <v>38</v>
      </c>
      <c r="I16" s="16"/>
      <c r="J16" s="16">
        <f t="shared" si="0"/>
        <v>97</v>
      </c>
      <c r="K16" s="16">
        <f t="shared" si="2"/>
        <v>1</v>
      </c>
      <c r="L16" s="33">
        <f t="shared" si="3"/>
        <v>1.9999999999999998</v>
      </c>
    </row>
    <row r="17" spans="1:13" x14ac:dyDescent="0.3">
      <c r="A17" s="24">
        <v>213</v>
      </c>
      <c r="B17" s="16">
        <f>VLOOKUP(A17,ABC表!$B$2:$F$95,2,0)</f>
        <v>12</v>
      </c>
      <c r="C17" s="16">
        <f>VLOOKUP(A17,ABC表!$B$2:$F$95,3,0)</f>
        <v>12</v>
      </c>
      <c r="D17" s="16">
        <f>VLOOKUP(A17,ABC表!$B$2:$F$95,4,0)</f>
        <v>11</v>
      </c>
      <c r="E17" s="16">
        <f>VLOOKUP(A17,ABC表!$B$2:$G$95,5,0)</f>
        <v>12</v>
      </c>
      <c r="F17" s="16">
        <f>VLOOKUP(A17,ABC表!$B$2:$G$95,6,0)</f>
        <v>11</v>
      </c>
      <c r="G17" s="16">
        <f t="shared" si="1"/>
        <v>58</v>
      </c>
      <c r="H17" s="33">
        <v>40</v>
      </c>
      <c r="I17" s="16"/>
      <c r="J17" s="16">
        <f t="shared" si="0"/>
        <v>98</v>
      </c>
      <c r="K17" s="16">
        <f t="shared" si="2"/>
        <v>0.33333333333333331</v>
      </c>
      <c r="L17" s="33">
        <f t="shared" si="3"/>
        <v>1</v>
      </c>
    </row>
    <row r="20" spans="1:13" x14ac:dyDescent="0.3">
      <c r="J20" s="4"/>
      <c r="K20" s="4"/>
    </row>
    <row r="22" spans="1:13" x14ac:dyDescent="0.3">
      <c r="I22" s="4"/>
      <c r="J22" s="4"/>
      <c r="K22" s="4"/>
      <c r="L22" s="4"/>
    </row>
    <row r="23" spans="1:13" x14ac:dyDescent="0.3">
      <c r="I23" s="4"/>
      <c r="J23" s="4"/>
      <c r="K23" s="4"/>
      <c r="L23" s="4"/>
      <c r="M23" s="9"/>
    </row>
    <row r="24" spans="1:13" x14ac:dyDescent="0.3">
      <c r="I24" s="4"/>
      <c r="J24" s="4"/>
      <c r="K24" s="4"/>
      <c r="L24" s="4"/>
      <c r="M24" s="6"/>
    </row>
  </sheetData>
  <mergeCells count="2">
    <mergeCell ref="C2:G2"/>
    <mergeCell ref="A1:L1"/>
  </mergeCells>
  <phoneticPr fontId="1" type="noConversion"/>
  <conditionalFormatting sqref="L5:L17">
    <cfRule type="cellIs" dxfId="4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abSelected="1" topLeftCell="A3" zoomScaleNormal="100" workbookViewId="0">
      <selection activeCell="H17" sqref="H17"/>
    </sheetView>
  </sheetViews>
  <sheetFormatPr defaultColWidth="8.88671875" defaultRowHeight="16.2" x14ac:dyDescent="0.3"/>
  <cols>
    <col min="1" max="1" width="9.44140625" style="11" bestFit="1" customWidth="1"/>
    <col min="2" max="2" width="12.109375" style="1" customWidth="1"/>
    <col min="3" max="3" width="11.88671875" style="1" customWidth="1"/>
    <col min="4" max="4" width="10.88671875" style="1" customWidth="1"/>
    <col min="5" max="6" width="11.21875" style="1" customWidth="1"/>
    <col min="7" max="7" width="8.88671875" style="1" customWidth="1"/>
    <col min="8" max="8" width="9.6640625" style="1" customWidth="1"/>
    <col min="9" max="9" width="12.109375" style="1" customWidth="1"/>
    <col min="10" max="10" width="7.33203125" style="1" customWidth="1"/>
    <col min="11" max="11" width="8.88671875" style="1" hidden="1" customWidth="1"/>
    <col min="12" max="12" width="6.21875" style="1" customWidth="1"/>
    <col min="13" max="13" width="8.88671875" style="1"/>
    <col min="14" max="14" width="5" style="1" customWidth="1"/>
    <col min="15" max="15" width="8.88671875" style="1"/>
    <col min="16" max="16" width="11.44140625" style="1" customWidth="1"/>
    <col min="17" max="16384" width="8.88671875" style="1"/>
  </cols>
  <sheetData>
    <row r="1" spans="1:12" ht="22.2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3">
      <c r="A2" s="24"/>
      <c r="B2" s="16"/>
      <c r="C2" s="35" t="s">
        <v>1</v>
      </c>
      <c r="D2" s="36"/>
      <c r="E2" s="36"/>
      <c r="F2" s="36"/>
      <c r="G2" s="37"/>
    </row>
    <row r="3" spans="1:12" ht="33" customHeight="1" x14ac:dyDescent="0.3">
      <c r="A3" s="24" t="s">
        <v>11</v>
      </c>
      <c r="B3" s="17" t="s">
        <v>22</v>
      </c>
      <c r="C3" s="17" t="s">
        <v>23</v>
      </c>
      <c r="D3" s="17" t="s">
        <v>12</v>
      </c>
      <c r="E3" s="17" t="s">
        <v>13</v>
      </c>
      <c r="F3" s="17" t="s">
        <v>14</v>
      </c>
      <c r="G3" s="20" t="s">
        <v>6</v>
      </c>
      <c r="H3" s="34" t="s">
        <v>7</v>
      </c>
      <c r="I3" s="16" t="s">
        <v>4</v>
      </c>
      <c r="J3" s="16" t="s">
        <v>5</v>
      </c>
      <c r="K3" s="16" t="s">
        <v>8</v>
      </c>
      <c r="L3" s="16" t="s">
        <v>9</v>
      </c>
    </row>
    <row r="4" spans="1:12" x14ac:dyDescent="0.3">
      <c r="A4" s="24" t="s">
        <v>0</v>
      </c>
      <c r="B4" s="16"/>
      <c r="C4" s="16"/>
      <c r="D4" s="16"/>
      <c r="E4" s="16"/>
      <c r="F4" s="16"/>
      <c r="G4" s="18"/>
      <c r="H4" s="18"/>
      <c r="I4" s="16"/>
      <c r="J4" s="16"/>
      <c r="K4" s="16"/>
      <c r="L4" s="16"/>
    </row>
    <row r="5" spans="1:12" x14ac:dyDescent="0.3">
      <c r="A5" s="24">
        <v>301</v>
      </c>
      <c r="B5" s="16">
        <f>VLOOKUP(A5,ABC表!$B$2:$F$95,2,0)</f>
        <v>12</v>
      </c>
      <c r="C5" s="16">
        <f>VLOOKUP(A5,ABC表!$B$2:$F$95,3,0)</f>
        <v>11</v>
      </c>
      <c r="D5" s="16">
        <f>VLOOKUP(A5,ABC表!$B$2:$F$95,4,0)</f>
        <v>12</v>
      </c>
      <c r="E5" s="16">
        <f>VLOOKUP(A5,ABC表!$B$2:$F$95,5,0)</f>
        <v>12</v>
      </c>
      <c r="F5" s="16">
        <f>VLOOKUP(A5,ABC表!$B$2:$G$95,6,0)</f>
        <v>12</v>
      </c>
      <c r="G5" s="18">
        <f>SUM(B5:F5)</f>
        <v>59</v>
      </c>
      <c r="H5" s="16">
        <v>38</v>
      </c>
      <c r="I5" s="16"/>
      <c r="J5" s="16">
        <f t="shared" ref="J5:J17" si="0">SUM(G5:I5)</f>
        <v>97</v>
      </c>
      <c r="K5" s="16">
        <f>1/COUNTIF($J$5:$J$17,J5)</f>
        <v>0.33333333333333331</v>
      </c>
      <c r="L5" s="16">
        <f>SUMIF($J$5:$J$17,"&gt;="&amp;J5,$K$5:$K$17)</f>
        <v>4</v>
      </c>
    </row>
    <row r="6" spans="1:12" x14ac:dyDescent="0.3">
      <c r="A6" s="24">
        <v>302</v>
      </c>
      <c r="B6" s="16">
        <f>VLOOKUP(A6,ABC表!$B$2:$F$95,2,0)</f>
        <v>12</v>
      </c>
      <c r="C6" s="16">
        <f>VLOOKUP(A6,ABC表!$B$2:$F$95,3,0)</f>
        <v>12</v>
      </c>
      <c r="D6" s="16">
        <f>VLOOKUP(A6,ABC表!$B$2:$F$95,4,0)</f>
        <v>12</v>
      </c>
      <c r="E6" s="16">
        <f>VLOOKUP(A6,ABC表!$B$2:$F$95,5,0)</f>
        <v>12</v>
      </c>
      <c r="F6" s="16">
        <f>VLOOKUP(A6,ABC表!$B$2:$G$95,6,0)</f>
        <v>11</v>
      </c>
      <c r="G6" s="18">
        <f t="shared" ref="G6:G17" si="1">SUM(B6:F6)</f>
        <v>59</v>
      </c>
      <c r="H6" s="16">
        <v>34</v>
      </c>
      <c r="I6" s="16"/>
      <c r="J6" s="16">
        <f t="shared" si="0"/>
        <v>93</v>
      </c>
      <c r="K6" s="16">
        <f t="shared" ref="K6:K17" si="2">1/COUNTIF($J$5:$J$17,J6)</f>
        <v>1</v>
      </c>
      <c r="L6" s="16">
        <f t="shared" ref="L6:L17" si="3">SUMIF($J$5:$J$17,"&gt;="&amp;J6,$K$5:$K$17)</f>
        <v>6.9999999999999991</v>
      </c>
    </row>
    <row r="7" spans="1:12" x14ac:dyDescent="0.3">
      <c r="A7" s="24">
        <v>303</v>
      </c>
      <c r="B7" s="16">
        <f>VLOOKUP(A7,ABC表!$B$2:$F$95,2,0)</f>
        <v>12</v>
      </c>
      <c r="C7" s="16">
        <f>VLOOKUP(A7,ABC表!$B$2:$F$95,3,0)</f>
        <v>12</v>
      </c>
      <c r="D7" s="16">
        <f>VLOOKUP(A7,ABC表!$B$2:$F$95,4,0)</f>
        <v>12</v>
      </c>
      <c r="E7" s="16">
        <f>VLOOKUP(A7,ABC表!$B$2:$F$95,5,0)</f>
        <v>12</v>
      </c>
      <c r="F7" s="16">
        <f>VLOOKUP(A7,ABC表!$B$2:$G$95,6,0)</f>
        <v>12</v>
      </c>
      <c r="G7" s="18">
        <f t="shared" si="1"/>
        <v>60</v>
      </c>
      <c r="H7" s="16">
        <v>38</v>
      </c>
      <c r="I7" s="16"/>
      <c r="J7" s="16">
        <f t="shared" si="0"/>
        <v>98</v>
      </c>
      <c r="K7" s="16">
        <f t="shared" si="2"/>
        <v>1</v>
      </c>
      <c r="L7" s="16">
        <f t="shared" si="3"/>
        <v>3</v>
      </c>
    </row>
    <row r="8" spans="1:12" x14ac:dyDescent="0.3">
      <c r="A8" s="24">
        <v>304</v>
      </c>
      <c r="B8" s="16">
        <f>VLOOKUP(A8,ABC表!$B$2:$F$95,2,0)</f>
        <v>12</v>
      </c>
      <c r="C8" s="16">
        <f>VLOOKUP(A8,ABC表!$B$2:$F$95,3,0)</f>
        <v>12</v>
      </c>
      <c r="D8" s="16">
        <f>VLOOKUP(A8,ABC表!$B$2:$F$95,4,0)</f>
        <v>12</v>
      </c>
      <c r="E8" s="16">
        <f>VLOOKUP(A8,ABC表!$B$2:$F$95,5,0)</f>
        <v>12</v>
      </c>
      <c r="F8" s="16">
        <f>VLOOKUP(A8,ABC表!$B$2:$G$95,6,0)</f>
        <v>12</v>
      </c>
      <c r="G8" s="18">
        <f t="shared" si="1"/>
        <v>60</v>
      </c>
      <c r="H8" s="16">
        <v>34</v>
      </c>
      <c r="I8" s="16"/>
      <c r="J8" s="16">
        <f t="shared" si="0"/>
        <v>94</v>
      </c>
      <c r="K8" s="16">
        <f t="shared" si="2"/>
        <v>1</v>
      </c>
      <c r="L8" s="16">
        <f t="shared" si="3"/>
        <v>5.9999999999999991</v>
      </c>
    </row>
    <row r="9" spans="1:12" x14ac:dyDescent="0.3">
      <c r="A9" s="24">
        <v>305</v>
      </c>
      <c r="B9" s="16">
        <f>VLOOKUP(A9,ABC表!$B$2:$F$95,2,0)</f>
        <v>12</v>
      </c>
      <c r="C9" s="16">
        <f>VLOOKUP(A9,ABC表!$B$2:$F$95,3,0)</f>
        <v>12</v>
      </c>
      <c r="D9" s="16">
        <f>VLOOKUP(A9,ABC表!$B$2:$F$95,4,0)</f>
        <v>12</v>
      </c>
      <c r="E9" s="16">
        <f>VLOOKUP(A9,ABC表!$B$2:$F$95,5,0)</f>
        <v>12</v>
      </c>
      <c r="F9" s="16">
        <f>VLOOKUP(A9,ABC表!$B$2:$G$95,6,0)</f>
        <v>11</v>
      </c>
      <c r="G9" s="18">
        <f t="shared" si="1"/>
        <v>59</v>
      </c>
      <c r="H9" s="16">
        <v>38</v>
      </c>
      <c r="I9" s="16"/>
      <c r="J9" s="16">
        <f>SUM(G9:I9)</f>
        <v>97</v>
      </c>
      <c r="K9" s="16">
        <f t="shared" si="2"/>
        <v>0.33333333333333331</v>
      </c>
      <c r="L9" s="16">
        <f t="shared" si="3"/>
        <v>4</v>
      </c>
    </row>
    <row r="10" spans="1:12" x14ac:dyDescent="0.3">
      <c r="A10" s="24">
        <v>306</v>
      </c>
      <c r="B10" s="16">
        <f>VLOOKUP(A10,ABC表!$B$2:$F$95,2,0)</f>
        <v>12</v>
      </c>
      <c r="C10" s="16">
        <f>VLOOKUP(A10,ABC表!$B$2:$F$95,3,0)</f>
        <v>12</v>
      </c>
      <c r="D10" s="16">
        <f>VLOOKUP(A10,ABC表!$B$2:$F$95,4,0)</f>
        <v>12</v>
      </c>
      <c r="E10" s="16">
        <f>VLOOKUP(A10,ABC表!$B$2:$F$95,5,0)</f>
        <v>12</v>
      </c>
      <c r="F10" s="16">
        <f>VLOOKUP(A10,ABC表!$B$2:$G$95,6,0)</f>
        <v>11</v>
      </c>
      <c r="G10" s="18">
        <f t="shared" si="1"/>
        <v>59</v>
      </c>
      <c r="H10" s="16">
        <v>28</v>
      </c>
      <c r="I10" s="16"/>
      <c r="J10" s="16">
        <f t="shared" si="0"/>
        <v>87</v>
      </c>
      <c r="K10" s="16">
        <f t="shared" si="2"/>
        <v>1</v>
      </c>
      <c r="L10" s="16">
        <f t="shared" si="3"/>
        <v>9</v>
      </c>
    </row>
    <row r="11" spans="1:12" x14ac:dyDescent="0.3">
      <c r="A11" s="24">
        <v>307</v>
      </c>
      <c r="B11" s="16">
        <f>VLOOKUP(A11,ABC表!$B$2:$F$95,2,0)</f>
        <v>11</v>
      </c>
      <c r="C11" s="16">
        <f>VLOOKUP(A11,ABC表!$B$2:$F$95,3,0)</f>
        <v>12</v>
      </c>
      <c r="D11" s="16">
        <f>VLOOKUP(A11,ABC表!$B$2:$F$95,4,0)</f>
        <v>11</v>
      </c>
      <c r="E11" s="16">
        <f>VLOOKUP(A11,ABC表!$B$2:$F$95,5,0)</f>
        <v>12</v>
      </c>
      <c r="F11" s="16">
        <f>VLOOKUP(A11,ABC表!$B$2:$G$95,6,0)</f>
        <v>12</v>
      </c>
      <c r="G11" s="18">
        <f t="shared" si="1"/>
        <v>58</v>
      </c>
      <c r="H11" s="16">
        <v>38</v>
      </c>
      <c r="I11" s="16"/>
      <c r="J11" s="16">
        <f t="shared" si="0"/>
        <v>96</v>
      </c>
      <c r="K11" s="16">
        <f t="shared" si="2"/>
        <v>1</v>
      </c>
      <c r="L11" s="16">
        <f t="shared" si="3"/>
        <v>4.9999999999999991</v>
      </c>
    </row>
    <row r="12" spans="1:12" x14ac:dyDescent="0.3">
      <c r="A12" s="24">
        <v>308</v>
      </c>
      <c r="B12" s="16">
        <f>VLOOKUP(A12,ABC表!$B$2:$F$95,2,0)</f>
        <v>12</v>
      </c>
      <c r="C12" s="16">
        <f>VLOOKUP(A12,ABC表!$B$2:$F$95,3,0)</f>
        <v>12</v>
      </c>
      <c r="D12" s="16">
        <f>VLOOKUP(A12,ABC表!$B$2:$F$95,4,0)</f>
        <v>12</v>
      </c>
      <c r="E12" s="16">
        <f>VLOOKUP(A12,ABC表!$B$2:$F$95,5,0)</f>
        <v>12</v>
      </c>
      <c r="F12" s="16">
        <f>VLOOKUP(A12,ABC表!$B$2:$G$95,6,0)</f>
        <v>11</v>
      </c>
      <c r="G12" s="18">
        <f t="shared" si="1"/>
        <v>59</v>
      </c>
      <c r="H12" s="16">
        <v>40</v>
      </c>
      <c r="I12" s="16"/>
      <c r="J12" s="16">
        <f t="shared" si="0"/>
        <v>99</v>
      </c>
      <c r="K12" s="16">
        <f t="shared" si="2"/>
        <v>1</v>
      </c>
      <c r="L12" s="16">
        <f t="shared" si="3"/>
        <v>2</v>
      </c>
    </row>
    <row r="13" spans="1:12" x14ac:dyDescent="0.3">
      <c r="A13" s="24">
        <v>309</v>
      </c>
      <c r="B13" s="16">
        <f>VLOOKUP(A13,ABC表!$B$2:$F$95,2,0)</f>
        <v>12</v>
      </c>
      <c r="C13" s="16">
        <f>VLOOKUP(A13,ABC表!$B$2:$F$95,3,0)</f>
        <v>12</v>
      </c>
      <c r="D13" s="16">
        <f>VLOOKUP(A13,ABC表!$B$2:$F$95,4,0)</f>
        <v>12</v>
      </c>
      <c r="E13" s="16">
        <f>VLOOKUP(A13,ABC表!$B$2:$F$95,5,0)</f>
        <v>12</v>
      </c>
      <c r="F13" s="16">
        <f>VLOOKUP(A13,ABC表!$B$2:$G$95,6,0)</f>
        <v>12</v>
      </c>
      <c r="G13" s="18">
        <f t="shared" si="1"/>
        <v>60</v>
      </c>
      <c r="H13" s="16">
        <v>40</v>
      </c>
      <c r="I13" s="16"/>
      <c r="J13" s="16">
        <f t="shared" si="0"/>
        <v>100</v>
      </c>
      <c r="K13" s="16">
        <f t="shared" si="2"/>
        <v>0.5</v>
      </c>
      <c r="L13" s="16">
        <f t="shared" si="3"/>
        <v>1</v>
      </c>
    </row>
    <row r="14" spans="1:12" x14ac:dyDescent="0.3">
      <c r="A14" s="24">
        <v>310</v>
      </c>
      <c r="B14" s="16">
        <f>VLOOKUP(A14,ABC表!$B$2:$F$95,2,0)</f>
        <v>12</v>
      </c>
      <c r="C14" s="16">
        <f>VLOOKUP(A14,ABC表!$B$2:$F$95,3,0)</f>
        <v>12</v>
      </c>
      <c r="D14" s="16">
        <f>VLOOKUP(A14,ABC表!$B$2:$F$95,4,0)</f>
        <v>12</v>
      </c>
      <c r="E14" s="16">
        <f>VLOOKUP(A14,ABC表!$B$2:$F$95,5,0)</f>
        <v>12</v>
      </c>
      <c r="F14" s="16">
        <f>VLOOKUP(A14,ABC表!$B$2:$G$95,6,0)</f>
        <v>11</v>
      </c>
      <c r="G14" s="18">
        <f t="shared" si="1"/>
        <v>59</v>
      </c>
      <c r="H14" s="16">
        <v>32</v>
      </c>
      <c r="I14" s="16"/>
      <c r="J14" s="16">
        <f t="shared" si="0"/>
        <v>91</v>
      </c>
      <c r="K14" s="16">
        <f t="shared" si="2"/>
        <v>1</v>
      </c>
      <c r="L14" s="16">
        <f t="shared" si="3"/>
        <v>7.9999999999999991</v>
      </c>
    </row>
    <row r="15" spans="1:12" x14ac:dyDescent="0.3">
      <c r="A15" s="24">
        <v>311</v>
      </c>
      <c r="B15" s="16">
        <f>VLOOKUP(A15,ABC表!$B$2:$F$95,2,0)</f>
        <v>12</v>
      </c>
      <c r="C15" s="16">
        <f>VLOOKUP(A15,ABC表!$B$2:$F$95,3,0)</f>
        <v>12</v>
      </c>
      <c r="D15" s="16">
        <f>VLOOKUP(A15,ABC表!$B$2:$F$95,4,0)</f>
        <v>12</v>
      </c>
      <c r="E15" s="16">
        <f>VLOOKUP(A15,ABC表!$B$2:$F$95,5,0)</f>
        <v>12</v>
      </c>
      <c r="F15" s="16">
        <f>VLOOKUP(A15,ABC表!$B$2:$G$95,6,0)</f>
        <v>11</v>
      </c>
      <c r="G15" s="18">
        <f t="shared" si="1"/>
        <v>59</v>
      </c>
      <c r="H15" s="16">
        <v>20</v>
      </c>
      <c r="I15" s="16"/>
      <c r="J15" s="16">
        <f t="shared" si="0"/>
        <v>79</v>
      </c>
      <c r="K15" s="16">
        <f t="shared" si="2"/>
        <v>1</v>
      </c>
      <c r="L15" s="16">
        <f t="shared" si="3"/>
        <v>10</v>
      </c>
    </row>
    <row r="16" spans="1:12" x14ac:dyDescent="0.3">
      <c r="A16" s="24">
        <v>312</v>
      </c>
      <c r="B16" s="16">
        <f>VLOOKUP(A16,ABC表!$B$2:$F$95,2,0)</f>
        <v>12</v>
      </c>
      <c r="C16" s="16">
        <f>VLOOKUP(A16,ABC表!$B$2:$F$95,3,0)</f>
        <v>12</v>
      </c>
      <c r="D16" s="16">
        <f>VLOOKUP(A16,ABC表!$B$2:$F$95,4,0)</f>
        <v>12</v>
      </c>
      <c r="E16" s="16">
        <f>VLOOKUP(A16,ABC表!$B$2:$F$95,5,0)</f>
        <v>12</v>
      </c>
      <c r="F16" s="16">
        <f>VLOOKUP(A16,ABC表!$B$2:$G$95,6,0)</f>
        <v>11</v>
      </c>
      <c r="G16" s="18">
        <f t="shared" si="1"/>
        <v>59</v>
      </c>
      <c r="H16" s="16">
        <v>38</v>
      </c>
      <c r="I16" s="16"/>
      <c r="J16" s="16">
        <f t="shared" si="0"/>
        <v>97</v>
      </c>
      <c r="K16" s="16">
        <f t="shared" si="2"/>
        <v>0.33333333333333331</v>
      </c>
      <c r="L16" s="16">
        <f t="shared" si="3"/>
        <v>4</v>
      </c>
    </row>
    <row r="17" spans="1:13" x14ac:dyDescent="0.3">
      <c r="A17" s="25">
        <v>313</v>
      </c>
      <c r="B17" s="16">
        <f>VLOOKUP(A17,ABC表!$B$2:$F$95,2,0)</f>
        <v>12</v>
      </c>
      <c r="C17" s="16">
        <f>VLOOKUP(A17,ABC表!$B$2:$F$95,3,0)</f>
        <v>12</v>
      </c>
      <c r="D17" s="16">
        <f>VLOOKUP(A17,ABC表!$B$2:$F$95,4,0)</f>
        <v>12</v>
      </c>
      <c r="E17" s="16">
        <f>VLOOKUP(A17,ABC表!$B$2:$F$95,5,0)</f>
        <v>12</v>
      </c>
      <c r="F17" s="16">
        <f>VLOOKUP(A17,ABC表!$B$2:$G$95,6,0)</f>
        <v>12</v>
      </c>
      <c r="G17" s="18">
        <f t="shared" si="1"/>
        <v>60</v>
      </c>
      <c r="H17" s="16">
        <v>40</v>
      </c>
      <c r="I17" s="19"/>
      <c r="J17" s="16">
        <f t="shared" si="0"/>
        <v>100</v>
      </c>
      <c r="K17" s="16">
        <f t="shared" si="2"/>
        <v>0.5</v>
      </c>
      <c r="L17" s="16">
        <f t="shared" si="3"/>
        <v>1</v>
      </c>
    </row>
    <row r="18" spans="1:13" x14ac:dyDescent="0.3">
      <c r="A18" s="26"/>
      <c r="G18" s="2"/>
      <c r="H18" s="2" t="s">
        <v>26</v>
      </c>
      <c r="I18" s="2"/>
      <c r="J18" s="2"/>
    </row>
    <row r="20" spans="1:13" x14ac:dyDescent="0.3">
      <c r="J20" s="4"/>
      <c r="K20" s="4"/>
    </row>
    <row r="22" spans="1:13" x14ac:dyDescent="0.3">
      <c r="I22" s="8"/>
    </row>
    <row r="23" spans="1:13" x14ac:dyDescent="0.3">
      <c r="I23" s="8"/>
    </row>
    <row r="24" spans="1:13" x14ac:dyDescent="0.3">
      <c r="M24" s="9"/>
    </row>
    <row r="25" spans="1:13" x14ac:dyDescent="0.3">
      <c r="I25" s="4"/>
      <c r="J25" s="4"/>
      <c r="K25" s="4"/>
      <c r="L25" s="4"/>
      <c r="M25" s="9"/>
    </row>
    <row r="26" spans="1:13" x14ac:dyDescent="0.3">
      <c r="I26" s="4"/>
      <c r="J26" s="4"/>
      <c r="K26" s="4"/>
      <c r="L26" s="4"/>
      <c r="M26" s="6"/>
    </row>
    <row r="27" spans="1:13" x14ac:dyDescent="0.3">
      <c r="M27" s="6"/>
    </row>
    <row r="28" spans="1:13" x14ac:dyDescent="0.3">
      <c r="M28" s="6"/>
    </row>
    <row r="29" spans="1:13" x14ac:dyDescent="0.3">
      <c r="M29" s="6"/>
    </row>
    <row r="30" spans="1:13" x14ac:dyDescent="0.3">
      <c r="M30" s="6"/>
    </row>
    <row r="31" spans="1:13" x14ac:dyDescent="0.3">
      <c r="I31" s="4"/>
      <c r="J31" s="4"/>
      <c r="K31" s="4"/>
      <c r="L31" s="4"/>
      <c r="M31" s="6"/>
    </row>
    <row r="32" spans="1:13" x14ac:dyDescent="0.3">
      <c r="I32" s="4"/>
      <c r="J32" s="4"/>
      <c r="K32" s="4"/>
      <c r="L32" s="4"/>
    </row>
  </sheetData>
  <mergeCells count="2">
    <mergeCell ref="C2:G2"/>
    <mergeCell ref="A1:L1"/>
  </mergeCells>
  <phoneticPr fontId="1" type="noConversion"/>
  <conditionalFormatting sqref="L5:L17">
    <cfRule type="cellIs" dxfId="3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topLeftCell="A63" workbookViewId="0">
      <selection activeCell="B1" sqref="B1:G1048576"/>
    </sheetView>
  </sheetViews>
  <sheetFormatPr defaultRowHeight="16.2" x14ac:dyDescent="0.3"/>
  <cols>
    <col min="1" max="1" width="11" bestFit="1" customWidth="1"/>
    <col min="2" max="2" width="9.109375" style="12" customWidth="1"/>
    <col min="3" max="3" width="10" bestFit="1" customWidth="1"/>
    <col min="4" max="4" width="10.21875" customWidth="1"/>
    <col min="5" max="5" width="10.44140625" customWidth="1"/>
    <col min="6" max="6" width="10.109375" customWidth="1"/>
    <col min="7" max="7" width="11.44140625" customWidth="1"/>
    <col min="8" max="8" width="14.6640625" customWidth="1"/>
  </cols>
  <sheetData>
    <row r="1" spans="1:8" s="12" customFormat="1" x14ac:dyDescent="0.3">
      <c r="A1" s="15" t="s">
        <v>1</v>
      </c>
      <c r="B1" s="21"/>
      <c r="C1"/>
      <c r="D1"/>
      <c r="E1"/>
      <c r="F1"/>
      <c r="G1"/>
    </row>
    <row r="2" spans="1:8" x14ac:dyDescent="0.3">
      <c r="A2" s="14" t="s">
        <v>10</v>
      </c>
      <c r="B2" s="13" t="s">
        <v>15</v>
      </c>
      <c r="C2" s="23">
        <v>46013</v>
      </c>
      <c r="D2" s="23">
        <v>46014</v>
      </c>
      <c r="E2" s="23">
        <v>46015</v>
      </c>
      <c r="F2" s="23">
        <v>46016</v>
      </c>
      <c r="G2" s="23">
        <v>46017</v>
      </c>
    </row>
    <row r="3" spans="1:8" x14ac:dyDescent="0.3">
      <c r="A3" s="21"/>
      <c r="B3" s="22">
        <v>112</v>
      </c>
      <c r="C3">
        <v>11</v>
      </c>
      <c r="D3">
        <v>11</v>
      </c>
      <c r="E3">
        <v>12</v>
      </c>
      <c r="F3">
        <v>12</v>
      </c>
      <c r="G3">
        <v>11</v>
      </c>
      <c r="H3">
        <f t="shared" ref="H3:H69" si="0">SUM(C3:G3)</f>
        <v>57</v>
      </c>
    </row>
    <row r="4" spans="1:8" x14ac:dyDescent="0.3">
      <c r="A4" s="21"/>
      <c r="B4" s="22">
        <v>113</v>
      </c>
      <c r="C4">
        <v>11</v>
      </c>
      <c r="D4">
        <v>12</v>
      </c>
      <c r="E4">
        <v>12</v>
      </c>
      <c r="F4">
        <v>12</v>
      </c>
      <c r="G4">
        <v>11</v>
      </c>
      <c r="H4">
        <f t="shared" si="0"/>
        <v>58</v>
      </c>
    </row>
    <row r="5" spans="1:8" x14ac:dyDescent="0.3">
      <c r="A5" s="21"/>
      <c r="B5" s="22">
        <v>201</v>
      </c>
      <c r="C5">
        <v>11</v>
      </c>
      <c r="D5">
        <v>12</v>
      </c>
      <c r="E5">
        <v>12</v>
      </c>
      <c r="F5">
        <v>12</v>
      </c>
      <c r="G5">
        <v>12</v>
      </c>
      <c r="H5">
        <f t="shared" si="0"/>
        <v>59</v>
      </c>
    </row>
    <row r="6" spans="1:8" x14ac:dyDescent="0.3">
      <c r="A6" s="21"/>
      <c r="B6" s="22">
        <v>202</v>
      </c>
      <c r="C6">
        <v>12</v>
      </c>
      <c r="D6">
        <v>12</v>
      </c>
      <c r="E6">
        <v>12</v>
      </c>
      <c r="F6">
        <v>12</v>
      </c>
      <c r="G6">
        <v>12</v>
      </c>
      <c r="H6">
        <f t="shared" si="0"/>
        <v>60</v>
      </c>
    </row>
    <row r="7" spans="1:8" x14ac:dyDescent="0.3">
      <c r="A7" s="21"/>
      <c r="B7" s="22">
        <v>203</v>
      </c>
      <c r="C7">
        <v>11</v>
      </c>
      <c r="D7">
        <v>12</v>
      </c>
      <c r="E7">
        <v>12</v>
      </c>
      <c r="F7">
        <v>12</v>
      </c>
      <c r="G7">
        <v>12</v>
      </c>
      <c r="H7">
        <f t="shared" si="0"/>
        <v>59</v>
      </c>
    </row>
    <row r="8" spans="1:8" x14ac:dyDescent="0.3">
      <c r="A8" s="21"/>
      <c r="B8" s="22">
        <v>204</v>
      </c>
      <c r="C8">
        <v>11</v>
      </c>
      <c r="D8">
        <v>12</v>
      </c>
      <c r="E8">
        <v>11</v>
      </c>
      <c r="F8">
        <v>12</v>
      </c>
      <c r="G8">
        <v>11</v>
      </c>
      <c r="H8">
        <f t="shared" si="0"/>
        <v>57</v>
      </c>
    </row>
    <row r="9" spans="1:8" x14ac:dyDescent="0.3">
      <c r="A9" s="21"/>
      <c r="B9" s="22">
        <v>205</v>
      </c>
      <c r="C9">
        <v>11</v>
      </c>
      <c r="D9">
        <v>12</v>
      </c>
      <c r="E9">
        <v>12</v>
      </c>
      <c r="F9">
        <v>12</v>
      </c>
      <c r="G9">
        <v>11</v>
      </c>
      <c r="H9">
        <f t="shared" si="0"/>
        <v>58</v>
      </c>
    </row>
    <row r="10" spans="1:8" x14ac:dyDescent="0.3">
      <c r="A10" s="21"/>
      <c r="B10" s="22">
        <v>206</v>
      </c>
      <c r="C10">
        <v>11</v>
      </c>
      <c r="D10">
        <v>12</v>
      </c>
      <c r="E10">
        <v>12</v>
      </c>
      <c r="F10">
        <v>12</v>
      </c>
      <c r="G10">
        <v>12</v>
      </c>
      <c r="H10">
        <f t="shared" si="0"/>
        <v>59</v>
      </c>
    </row>
    <row r="11" spans="1:8" x14ac:dyDescent="0.3">
      <c r="A11" s="21"/>
      <c r="B11" s="22">
        <v>207</v>
      </c>
      <c r="C11">
        <v>11</v>
      </c>
      <c r="D11">
        <v>12</v>
      </c>
      <c r="E11">
        <v>12</v>
      </c>
      <c r="F11">
        <v>12</v>
      </c>
      <c r="G11">
        <v>11</v>
      </c>
      <c r="H11">
        <f t="shared" si="0"/>
        <v>58</v>
      </c>
    </row>
    <row r="12" spans="1:8" x14ac:dyDescent="0.3">
      <c r="A12" s="21"/>
      <c r="B12" s="22">
        <v>208</v>
      </c>
      <c r="C12">
        <v>11</v>
      </c>
      <c r="D12">
        <v>12</v>
      </c>
      <c r="E12">
        <v>12</v>
      </c>
      <c r="F12">
        <v>12</v>
      </c>
      <c r="G12">
        <v>11</v>
      </c>
      <c r="H12">
        <f t="shared" si="0"/>
        <v>58</v>
      </c>
    </row>
    <row r="13" spans="1:8" x14ac:dyDescent="0.3">
      <c r="A13" s="21"/>
      <c r="B13" s="22">
        <v>209</v>
      </c>
      <c r="C13">
        <v>11</v>
      </c>
      <c r="D13">
        <v>12</v>
      </c>
      <c r="E13">
        <v>12</v>
      </c>
      <c r="F13">
        <v>12</v>
      </c>
      <c r="G13">
        <v>12</v>
      </c>
      <c r="H13">
        <f t="shared" si="0"/>
        <v>59</v>
      </c>
    </row>
    <row r="14" spans="1:8" x14ac:dyDescent="0.3">
      <c r="A14" s="21"/>
      <c r="B14" s="22">
        <v>210</v>
      </c>
      <c r="C14">
        <v>11</v>
      </c>
      <c r="D14">
        <v>11</v>
      </c>
      <c r="E14">
        <v>12</v>
      </c>
      <c r="F14">
        <v>12</v>
      </c>
      <c r="G14">
        <v>11</v>
      </c>
      <c r="H14">
        <f t="shared" si="0"/>
        <v>57</v>
      </c>
    </row>
    <row r="15" spans="1:8" x14ac:dyDescent="0.3">
      <c r="A15" s="21"/>
      <c r="B15" s="22">
        <v>211</v>
      </c>
      <c r="C15">
        <v>11</v>
      </c>
      <c r="D15">
        <v>12</v>
      </c>
      <c r="E15">
        <v>12</v>
      </c>
      <c r="F15">
        <v>12</v>
      </c>
      <c r="G15">
        <v>11</v>
      </c>
      <c r="H15">
        <f t="shared" si="0"/>
        <v>58</v>
      </c>
    </row>
    <row r="16" spans="1:8" x14ac:dyDescent="0.3">
      <c r="A16" s="21"/>
      <c r="B16" s="22">
        <v>212</v>
      </c>
      <c r="C16">
        <v>12</v>
      </c>
      <c r="D16">
        <v>12</v>
      </c>
      <c r="E16">
        <v>12</v>
      </c>
      <c r="F16">
        <v>12</v>
      </c>
      <c r="G16">
        <v>11</v>
      </c>
      <c r="H16">
        <f t="shared" si="0"/>
        <v>59</v>
      </c>
    </row>
    <row r="17" spans="1:8" x14ac:dyDescent="0.3">
      <c r="A17" s="21"/>
      <c r="B17" s="31">
        <v>213</v>
      </c>
      <c r="C17">
        <v>12</v>
      </c>
      <c r="D17">
        <v>12</v>
      </c>
      <c r="E17">
        <v>11</v>
      </c>
      <c r="F17">
        <v>12</v>
      </c>
      <c r="G17">
        <v>11</v>
      </c>
      <c r="H17">
        <f t="shared" si="0"/>
        <v>58</v>
      </c>
    </row>
    <row r="18" spans="1:8" x14ac:dyDescent="0.3">
      <c r="A18" s="21"/>
      <c r="B18" s="22">
        <v>301</v>
      </c>
      <c r="C18">
        <v>12</v>
      </c>
      <c r="D18">
        <v>11</v>
      </c>
      <c r="E18">
        <v>12</v>
      </c>
      <c r="F18">
        <v>12</v>
      </c>
      <c r="G18">
        <v>12</v>
      </c>
      <c r="H18">
        <f t="shared" si="0"/>
        <v>59</v>
      </c>
    </row>
    <row r="19" spans="1:8" x14ac:dyDescent="0.3">
      <c r="A19" s="21"/>
      <c r="B19" s="22">
        <v>302</v>
      </c>
      <c r="C19">
        <v>12</v>
      </c>
      <c r="D19">
        <v>12</v>
      </c>
      <c r="E19">
        <v>12</v>
      </c>
      <c r="F19">
        <v>12</v>
      </c>
      <c r="G19">
        <v>11</v>
      </c>
      <c r="H19">
        <f t="shared" si="0"/>
        <v>59</v>
      </c>
    </row>
    <row r="20" spans="1:8" x14ac:dyDescent="0.3">
      <c r="A20" s="21"/>
      <c r="B20" s="22">
        <v>303</v>
      </c>
      <c r="C20">
        <v>12</v>
      </c>
      <c r="D20">
        <v>12</v>
      </c>
      <c r="E20">
        <v>12</v>
      </c>
      <c r="F20">
        <v>12</v>
      </c>
      <c r="G20">
        <v>12</v>
      </c>
      <c r="H20">
        <f t="shared" si="0"/>
        <v>60</v>
      </c>
    </row>
    <row r="21" spans="1:8" x14ac:dyDescent="0.3">
      <c r="A21" s="21"/>
      <c r="B21" s="22">
        <v>304</v>
      </c>
      <c r="C21">
        <v>12</v>
      </c>
      <c r="D21">
        <v>12</v>
      </c>
      <c r="E21">
        <v>12</v>
      </c>
      <c r="F21">
        <v>12</v>
      </c>
      <c r="G21">
        <v>12</v>
      </c>
      <c r="H21">
        <f t="shared" si="0"/>
        <v>60</v>
      </c>
    </row>
    <row r="22" spans="1:8" x14ac:dyDescent="0.3">
      <c r="A22" s="21"/>
      <c r="B22" s="22">
        <v>305</v>
      </c>
      <c r="C22">
        <v>12</v>
      </c>
      <c r="D22">
        <v>12</v>
      </c>
      <c r="E22">
        <v>12</v>
      </c>
      <c r="F22">
        <v>12</v>
      </c>
      <c r="G22">
        <v>11</v>
      </c>
      <c r="H22">
        <f t="shared" si="0"/>
        <v>59</v>
      </c>
    </row>
    <row r="23" spans="1:8" x14ac:dyDescent="0.3">
      <c r="A23" s="21"/>
      <c r="B23" s="22">
        <v>306</v>
      </c>
      <c r="C23">
        <v>12</v>
      </c>
      <c r="D23">
        <v>12</v>
      </c>
      <c r="E23">
        <v>12</v>
      </c>
      <c r="F23">
        <v>12</v>
      </c>
      <c r="G23">
        <v>11</v>
      </c>
      <c r="H23">
        <f t="shared" si="0"/>
        <v>59</v>
      </c>
    </row>
    <row r="24" spans="1:8" x14ac:dyDescent="0.3">
      <c r="A24" s="21"/>
      <c r="B24" s="22">
        <v>307</v>
      </c>
      <c r="C24">
        <v>11</v>
      </c>
      <c r="D24">
        <v>12</v>
      </c>
      <c r="E24">
        <v>11</v>
      </c>
      <c r="F24">
        <v>12</v>
      </c>
      <c r="G24">
        <v>12</v>
      </c>
      <c r="H24">
        <f t="shared" si="0"/>
        <v>58</v>
      </c>
    </row>
    <row r="25" spans="1:8" x14ac:dyDescent="0.3">
      <c r="A25" s="21"/>
      <c r="B25" s="22">
        <v>308</v>
      </c>
      <c r="C25">
        <v>12</v>
      </c>
      <c r="D25">
        <v>12</v>
      </c>
      <c r="E25">
        <v>12</v>
      </c>
      <c r="F25">
        <v>12</v>
      </c>
      <c r="G25">
        <v>11</v>
      </c>
      <c r="H25">
        <f t="shared" si="0"/>
        <v>59</v>
      </c>
    </row>
    <row r="26" spans="1:8" x14ac:dyDescent="0.3">
      <c r="A26" s="21"/>
      <c r="B26" s="22">
        <v>309</v>
      </c>
      <c r="C26">
        <v>12</v>
      </c>
      <c r="D26">
        <v>12</v>
      </c>
      <c r="E26">
        <v>12</v>
      </c>
      <c r="F26">
        <v>12</v>
      </c>
      <c r="G26">
        <v>12</v>
      </c>
      <c r="H26">
        <f t="shared" si="0"/>
        <v>60</v>
      </c>
    </row>
    <row r="27" spans="1:8" x14ac:dyDescent="0.3">
      <c r="A27" s="21"/>
      <c r="B27" s="22">
        <v>310</v>
      </c>
      <c r="C27">
        <v>12</v>
      </c>
      <c r="D27">
        <v>12</v>
      </c>
      <c r="E27">
        <v>12</v>
      </c>
      <c r="F27">
        <v>12</v>
      </c>
      <c r="G27">
        <v>11</v>
      </c>
      <c r="H27">
        <f t="shared" si="0"/>
        <v>59</v>
      </c>
    </row>
    <row r="28" spans="1:8" x14ac:dyDescent="0.3">
      <c r="A28" s="21"/>
      <c r="B28" s="22">
        <v>311</v>
      </c>
      <c r="C28">
        <v>12</v>
      </c>
      <c r="D28">
        <v>12</v>
      </c>
      <c r="E28">
        <v>12</v>
      </c>
      <c r="F28">
        <v>12</v>
      </c>
      <c r="G28">
        <v>11</v>
      </c>
      <c r="H28">
        <f t="shared" si="0"/>
        <v>59</v>
      </c>
    </row>
    <row r="29" spans="1:8" x14ac:dyDescent="0.3">
      <c r="A29" s="21"/>
      <c r="B29" s="22">
        <v>312</v>
      </c>
      <c r="C29">
        <v>12</v>
      </c>
      <c r="D29">
        <v>12</v>
      </c>
      <c r="E29">
        <v>12</v>
      </c>
      <c r="F29">
        <v>12</v>
      </c>
      <c r="G29">
        <v>11</v>
      </c>
      <c r="H29">
        <f t="shared" si="0"/>
        <v>59</v>
      </c>
    </row>
    <row r="30" spans="1:8" x14ac:dyDescent="0.3">
      <c r="A30" s="21"/>
      <c r="B30" s="22">
        <v>313</v>
      </c>
      <c r="C30">
        <v>12</v>
      </c>
      <c r="D30">
        <v>12</v>
      </c>
      <c r="E30">
        <v>12</v>
      </c>
      <c r="F30">
        <v>12</v>
      </c>
      <c r="G30">
        <v>12</v>
      </c>
      <c r="H30">
        <f t="shared" si="0"/>
        <v>60</v>
      </c>
    </row>
    <row r="31" spans="1:8" x14ac:dyDescent="0.3">
      <c r="A31" s="14" t="s">
        <v>24</v>
      </c>
      <c r="B31" s="22">
        <v>101</v>
      </c>
      <c r="C31">
        <v>11</v>
      </c>
      <c r="D31">
        <v>12</v>
      </c>
      <c r="E31">
        <v>12</v>
      </c>
      <c r="F31">
        <v>12</v>
      </c>
      <c r="G31">
        <v>12</v>
      </c>
      <c r="H31">
        <f t="shared" si="0"/>
        <v>59</v>
      </c>
    </row>
    <row r="32" spans="1:8" x14ac:dyDescent="0.3">
      <c r="A32" s="21"/>
      <c r="B32" s="22">
        <v>102</v>
      </c>
      <c r="C32">
        <v>12</v>
      </c>
      <c r="D32">
        <v>12</v>
      </c>
      <c r="E32">
        <v>11</v>
      </c>
      <c r="F32">
        <v>12</v>
      </c>
      <c r="G32">
        <v>11</v>
      </c>
      <c r="H32">
        <f t="shared" si="0"/>
        <v>58</v>
      </c>
    </row>
    <row r="33" spans="1:8" x14ac:dyDescent="0.3">
      <c r="A33" s="21"/>
      <c r="B33" s="22">
        <v>103</v>
      </c>
      <c r="C33">
        <v>11</v>
      </c>
      <c r="D33">
        <v>10</v>
      </c>
      <c r="E33">
        <v>11</v>
      </c>
      <c r="F33">
        <v>12</v>
      </c>
      <c r="G33">
        <v>11</v>
      </c>
      <c r="H33">
        <f t="shared" si="0"/>
        <v>55</v>
      </c>
    </row>
    <row r="34" spans="1:8" x14ac:dyDescent="0.3">
      <c r="A34" s="21"/>
      <c r="B34" s="22">
        <v>104</v>
      </c>
      <c r="C34">
        <v>12</v>
      </c>
      <c r="D34">
        <v>12</v>
      </c>
      <c r="E34">
        <v>12</v>
      </c>
      <c r="F34">
        <v>12</v>
      </c>
      <c r="G34">
        <v>12</v>
      </c>
      <c r="H34">
        <f t="shared" si="0"/>
        <v>60</v>
      </c>
    </row>
    <row r="35" spans="1:8" x14ac:dyDescent="0.3">
      <c r="A35" s="21"/>
      <c r="B35" s="22">
        <v>105</v>
      </c>
      <c r="C35">
        <v>12</v>
      </c>
      <c r="D35">
        <v>12</v>
      </c>
      <c r="E35">
        <v>12</v>
      </c>
      <c r="F35">
        <v>12</v>
      </c>
      <c r="G35">
        <v>10</v>
      </c>
      <c r="H35">
        <f t="shared" si="0"/>
        <v>58</v>
      </c>
    </row>
    <row r="36" spans="1:8" x14ac:dyDescent="0.3">
      <c r="A36" s="21"/>
      <c r="B36" s="22">
        <v>106</v>
      </c>
      <c r="C36">
        <v>9</v>
      </c>
      <c r="D36">
        <v>10</v>
      </c>
      <c r="E36">
        <v>10</v>
      </c>
      <c r="F36">
        <v>12</v>
      </c>
      <c r="G36">
        <v>10</v>
      </c>
      <c r="H36">
        <f t="shared" si="0"/>
        <v>51</v>
      </c>
    </row>
    <row r="37" spans="1:8" x14ac:dyDescent="0.3">
      <c r="A37" s="21"/>
      <c r="B37" s="22">
        <v>107</v>
      </c>
      <c r="C37">
        <v>11</v>
      </c>
      <c r="D37">
        <v>11</v>
      </c>
      <c r="E37">
        <v>11</v>
      </c>
      <c r="F37">
        <v>12</v>
      </c>
      <c r="G37">
        <v>11</v>
      </c>
      <c r="H37">
        <f t="shared" si="0"/>
        <v>56</v>
      </c>
    </row>
    <row r="38" spans="1:8" x14ac:dyDescent="0.3">
      <c r="A38" s="21"/>
      <c r="B38" s="22">
        <v>108</v>
      </c>
      <c r="C38">
        <v>10</v>
      </c>
      <c r="D38">
        <v>10</v>
      </c>
      <c r="E38">
        <v>11</v>
      </c>
      <c r="F38">
        <v>12</v>
      </c>
      <c r="G38">
        <v>10</v>
      </c>
      <c r="H38">
        <f t="shared" si="0"/>
        <v>53</v>
      </c>
    </row>
    <row r="39" spans="1:8" x14ac:dyDescent="0.3">
      <c r="A39" s="21"/>
      <c r="B39" s="22">
        <v>109</v>
      </c>
      <c r="C39">
        <v>11</v>
      </c>
      <c r="D39">
        <v>11</v>
      </c>
      <c r="E39">
        <v>10</v>
      </c>
      <c r="F39">
        <v>12</v>
      </c>
      <c r="G39">
        <v>10</v>
      </c>
      <c r="H39">
        <f t="shared" si="0"/>
        <v>54</v>
      </c>
    </row>
    <row r="40" spans="1:8" x14ac:dyDescent="0.3">
      <c r="A40" s="21"/>
      <c r="B40" s="22">
        <v>110</v>
      </c>
      <c r="C40">
        <v>11</v>
      </c>
      <c r="D40">
        <v>11</v>
      </c>
      <c r="E40">
        <v>12</v>
      </c>
      <c r="F40">
        <v>12</v>
      </c>
      <c r="G40">
        <v>12</v>
      </c>
      <c r="H40">
        <f t="shared" si="0"/>
        <v>58</v>
      </c>
    </row>
    <row r="41" spans="1:8" x14ac:dyDescent="0.3">
      <c r="A41" s="21"/>
      <c r="B41" s="22">
        <v>111</v>
      </c>
      <c r="C41">
        <v>12</v>
      </c>
      <c r="D41">
        <v>11</v>
      </c>
      <c r="E41">
        <v>11</v>
      </c>
      <c r="F41">
        <v>12</v>
      </c>
      <c r="G41">
        <v>12</v>
      </c>
      <c r="H41">
        <f t="shared" si="0"/>
        <v>58</v>
      </c>
    </row>
    <row r="42" spans="1:8" x14ac:dyDescent="0.3">
      <c r="A42" s="21"/>
      <c r="B42" s="22">
        <v>703</v>
      </c>
      <c r="C42">
        <v>11</v>
      </c>
      <c r="D42">
        <v>10</v>
      </c>
      <c r="E42">
        <v>10</v>
      </c>
      <c r="F42">
        <v>12</v>
      </c>
      <c r="G42">
        <v>12</v>
      </c>
      <c r="H42">
        <f t="shared" si="0"/>
        <v>55</v>
      </c>
    </row>
    <row r="43" spans="1:8" x14ac:dyDescent="0.3">
      <c r="A43" s="21"/>
      <c r="B43" s="22">
        <v>705</v>
      </c>
      <c r="C43">
        <v>11</v>
      </c>
      <c r="D43">
        <v>11</v>
      </c>
      <c r="E43">
        <v>12</v>
      </c>
      <c r="F43">
        <v>12</v>
      </c>
      <c r="G43">
        <v>12</v>
      </c>
      <c r="H43">
        <f t="shared" si="0"/>
        <v>58</v>
      </c>
    </row>
    <row r="44" spans="1:8" x14ac:dyDescent="0.3">
      <c r="A44" s="21"/>
      <c r="B44" s="22">
        <v>706</v>
      </c>
      <c r="C44">
        <v>11</v>
      </c>
      <c r="D44">
        <v>11</v>
      </c>
      <c r="E44">
        <v>11</v>
      </c>
      <c r="F44">
        <v>12</v>
      </c>
      <c r="G44">
        <v>12</v>
      </c>
      <c r="H44">
        <f t="shared" si="0"/>
        <v>57</v>
      </c>
    </row>
    <row r="45" spans="1:8" x14ac:dyDescent="0.3">
      <c r="A45" s="21"/>
      <c r="B45" s="22">
        <v>709</v>
      </c>
      <c r="C45">
        <v>10</v>
      </c>
      <c r="D45">
        <v>11</v>
      </c>
      <c r="E45">
        <v>11</v>
      </c>
      <c r="F45">
        <v>12</v>
      </c>
      <c r="G45">
        <v>12</v>
      </c>
      <c r="H45">
        <f t="shared" si="0"/>
        <v>56</v>
      </c>
    </row>
    <row r="46" spans="1:8" x14ac:dyDescent="0.3">
      <c r="A46" s="21"/>
      <c r="B46" s="22">
        <v>806</v>
      </c>
      <c r="C46">
        <v>11</v>
      </c>
      <c r="D46">
        <v>11</v>
      </c>
      <c r="E46">
        <v>11</v>
      </c>
      <c r="F46">
        <v>12</v>
      </c>
      <c r="G46">
        <v>12</v>
      </c>
      <c r="H46">
        <f t="shared" si="0"/>
        <v>57</v>
      </c>
    </row>
    <row r="47" spans="1:8" x14ac:dyDescent="0.3">
      <c r="A47" s="21"/>
      <c r="B47" s="22">
        <v>808</v>
      </c>
      <c r="C47">
        <v>12</v>
      </c>
      <c r="D47">
        <v>12</v>
      </c>
      <c r="E47">
        <v>11</v>
      </c>
      <c r="F47">
        <v>12</v>
      </c>
      <c r="G47">
        <v>12</v>
      </c>
      <c r="H47">
        <f t="shared" si="0"/>
        <v>59</v>
      </c>
    </row>
    <row r="48" spans="1:8" x14ac:dyDescent="0.3">
      <c r="A48" s="21"/>
      <c r="B48" s="22">
        <v>810</v>
      </c>
      <c r="C48">
        <v>12</v>
      </c>
      <c r="D48">
        <v>12</v>
      </c>
      <c r="E48">
        <v>11</v>
      </c>
      <c r="F48">
        <v>12</v>
      </c>
      <c r="G48">
        <v>12</v>
      </c>
      <c r="H48">
        <f t="shared" si="0"/>
        <v>59</v>
      </c>
    </row>
    <row r="49" spans="1:8" x14ac:dyDescent="0.3">
      <c r="A49" s="21"/>
      <c r="B49" s="22">
        <v>811</v>
      </c>
      <c r="C49">
        <v>12</v>
      </c>
      <c r="D49">
        <v>12</v>
      </c>
      <c r="E49">
        <v>12</v>
      </c>
      <c r="F49">
        <v>12</v>
      </c>
      <c r="G49">
        <v>12</v>
      </c>
      <c r="H49">
        <f t="shared" si="0"/>
        <v>60</v>
      </c>
    </row>
    <row r="50" spans="1:8" x14ac:dyDescent="0.3">
      <c r="A50" s="21"/>
      <c r="B50" s="22">
        <v>813</v>
      </c>
      <c r="C50">
        <v>11</v>
      </c>
      <c r="D50">
        <v>11</v>
      </c>
      <c r="E50">
        <v>11</v>
      </c>
      <c r="F50">
        <v>12</v>
      </c>
      <c r="G50">
        <v>12</v>
      </c>
      <c r="H50">
        <f t="shared" si="0"/>
        <v>57</v>
      </c>
    </row>
    <row r="51" spans="1:8" x14ac:dyDescent="0.3">
      <c r="A51" s="21"/>
      <c r="B51" s="22">
        <v>903</v>
      </c>
      <c r="C51">
        <v>12</v>
      </c>
      <c r="D51">
        <v>11</v>
      </c>
      <c r="E51">
        <v>11</v>
      </c>
      <c r="F51">
        <v>12</v>
      </c>
      <c r="G51">
        <v>12</v>
      </c>
      <c r="H51">
        <f t="shared" si="0"/>
        <v>58</v>
      </c>
    </row>
    <row r="52" spans="1:8" x14ac:dyDescent="0.3">
      <c r="A52" s="21"/>
      <c r="B52" s="22">
        <v>908</v>
      </c>
      <c r="C52">
        <v>11</v>
      </c>
      <c r="D52">
        <v>10</v>
      </c>
      <c r="E52">
        <v>12</v>
      </c>
      <c r="F52">
        <v>12</v>
      </c>
      <c r="G52">
        <v>12</v>
      </c>
      <c r="H52">
        <f t="shared" si="0"/>
        <v>57</v>
      </c>
    </row>
    <row r="53" spans="1:8" x14ac:dyDescent="0.3">
      <c r="A53" s="14" t="s">
        <v>25</v>
      </c>
      <c r="B53" s="22">
        <v>701</v>
      </c>
      <c r="C53">
        <v>11</v>
      </c>
      <c r="D53">
        <v>10</v>
      </c>
      <c r="E53">
        <v>10</v>
      </c>
      <c r="F53">
        <v>12</v>
      </c>
      <c r="G53">
        <v>12</v>
      </c>
      <c r="H53">
        <f t="shared" si="0"/>
        <v>55</v>
      </c>
    </row>
    <row r="54" spans="1:8" x14ac:dyDescent="0.3">
      <c r="A54" s="21"/>
      <c r="B54" s="22">
        <v>702</v>
      </c>
      <c r="C54">
        <v>10</v>
      </c>
      <c r="D54">
        <v>9</v>
      </c>
      <c r="E54">
        <v>11</v>
      </c>
      <c r="F54">
        <v>12</v>
      </c>
      <c r="G54">
        <v>12</v>
      </c>
      <c r="H54">
        <f t="shared" si="0"/>
        <v>54</v>
      </c>
    </row>
    <row r="55" spans="1:8" x14ac:dyDescent="0.3">
      <c r="A55" s="21"/>
      <c r="B55" s="22">
        <v>704</v>
      </c>
      <c r="C55">
        <v>11</v>
      </c>
      <c r="D55">
        <v>10</v>
      </c>
      <c r="E55">
        <v>10</v>
      </c>
      <c r="F55">
        <v>12</v>
      </c>
      <c r="G55">
        <v>12</v>
      </c>
      <c r="H55">
        <f t="shared" si="0"/>
        <v>55</v>
      </c>
    </row>
    <row r="56" spans="1:8" x14ac:dyDescent="0.3">
      <c r="A56" s="21"/>
      <c r="B56" s="22">
        <v>707</v>
      </c>
      <c r="C56">
        <v>10</v>
      </c>
      <c r="D56">
        <v>10</v>
      </c>
      <c r="E56">
        <v>10</v>
      </c>
      <c r="F56">
        <v>12</v>
      </c>
      <c r="G56">
        <v>12</v>
      </c>
      <c r="H56">
        <f t="shared" si="0"/>
        <v>54</v>
      </c>
    </row>
    <row r="57" spans="1:8" ht="17.399999999999999" customHeight="1" x14ac:dyDescent="0.3">
      <c r="A57" s="21"/>
      <c r="B57" s="22">
        <v>708</v>
      </c>
      <c r="C57">
        <v>10</v>
      </c>
      <c r="D57">
        <v>10</v>
      </c>
      <c r="E57">
        <v>11</v>
      </c>
      <c r="F57">
        <v>12</v>
      </c>
      <c r="G57">
        <v>12</v>
      </c>
      <c r="H57">
        <f t="shared" si="0"/>
        <v>55</v>
      </c>
    </row>
    <row r="58" spans="1:8" x14ac:dyDescent="0.3">
      <c r="A58" s="21"/>
      <c r="B58" s="22">
        <v>710</v>
      </c>
      <c r="C58">
        <v>11</v>
      </c>
      <c r="D58">
        <v>11</v>
      </c>
      <c r="E58">
        <v>10</v>
      </c>
      <c r="F58">
        <v>12</v>
      </c>
      <c r="G58">
        <v>12</v>
      </c>
      <c r="H58">
        <f t="shared" si="0"/>
        <v>56</v>
      </c>
    </row>
    <row r="59" spans="1:8" x14ac:dyDescent="0.3">
      <c r="A59" s="21"/>
      <c r="B59" s="22">
        <v>711</v>
      </c>
      <c r="C59">
        <v>10</v>
      </c>
      <c r="D59">
        <v>10</v>
      </c>
      <c r="E59">
        <v>10</v>
      </c>
      <c r="F59">
        <v>12</v>
      </c>
      <c r="G59">
        <v>12</v>
      </c>
      <c r="H59">
        <f t="shared" si="0"/>
        <v>54</v>
      </c>
    </row>
    <row r="60" spans="1:8" x14ac:dyDescent="0.3">
      <c r="A60" s="21"/>
      <c r="B60" s="22">
        <v>801</v>
      </c>
      <c r="C60">
        <v>10</v>
      </c>
      <c r="D60">
        <v>10</v>
      </c>
      <c r="E60">
        <v>10</v>
      </c>
      <c r="F60">
        <v>12</v>
      </c>
      <c r="G60">
        <v>12</v>
      </c>
      <c r="H60">
        <f t="shared" si="0"/>
        <v>54</v>
      </c>
    </row>
    <row r="61" spans="1:8" x14ac:dyDescent="0.3">
      <c r="A61" s="21"/>
      <c r="B61" s="22">
        <v>802</v>
      </c>
      <c r="C61">
        <v>11</v>
      </c>
      <c r="D61">
        <v>11</v>
      </c>
      <c r="E61">
        <v>11</v>
      </c>
      <c r="F61">
        <v>12</v>
      </c>
      <c r="G61">
        <v>12</v>
      </c>
      <c r="H61">
        <f t="shared" si="0"/>
        <v>57</v>
      </c>
    </row>
    <row r="62" spans="1:8" x14ac:dyDescent="0.3">
      <c r="A62" s="21"/>
      <c r="B62" s="22">
        <v>803</v>
      </c>
      <c r="C62">
        <v>11</v>
      </c>
      <c r="D62">
        <v>11</v>
      </c>
      <c r="E62">
        <v>11</v>
      </c>
      <c r="F62">
        <v>12</v>
      </c>
      <c r="G62">
        <v>12</v>
      </c>
      <c r="H62">
        <f t="shared" si="0"/>
        <v>57</v>
      </c>
    </row>
    <row r="63" spans="1:8" x14ac:dyDescent="0.3">
      <c r="A63" s="21"/>
      <c r="B63" s="22">
        <v>804</v>
      </c>
      <c r="C63">
        <v>11</v>
      </c>
      <c r="D63">
        <v>10</v>
      </c>
      <c r="E63">
        <v>10</v>
      </c>
      <c r="F63">
        <v>12</v>
      </c>
      <c r="G63">
        <v>12</v>
      </c>
      <c r="H63">
        <f t="shared" si="0"/>
        <v>55</v>
      </c>
    </row>
    <row r="64" spans="1:8" x14ac:dyDescent="0.3">
      <c r="A64" s="21"/>
      <c r="B64" s="22">
        <v>805</v>
      </c>
      <c r="C64">
        <v>11</v>
      </c>
      <c r="D64">
        <v>10</v>
      </c>
      <c r="E64">
        <v>11</v>
      </c>
      <c r="F64">
        <v>12</v>
      </c>
      <c r="G64">
        <v>12</v>
      </c>
      <c r="H64">
        <f t="shared" si="0"/>
        <v>56</v>
      </c>
    </row>
    <row r="65" spans="1:8" x14ac:dyDescent="0.3">
      <c r="A65" s="21"/>
      <c r="B65" s="22">
        <v>807</v>
      </c>
      <c r="C65">
        <v>10</v>
      </c>
      <c r="D65">
        <v>10</v>
      </c>
      <c r="E65">
        <v>11</v>
      </c>
      <c r="F65">
        <v>12</v>
      </c>
      <c r="G65">
        <v>12</v>
      </c>
      <c r="H65">
        <f t="shared" si="0"/>
        <v>55</v>
      </c>
    </row>
    <row r="66" spans="1:8" x14ac:dyDescent="0.3">
      <c r="A66" s="21"/>
      <c r="B66" s="22">
        <v>809</v>
      </c>
      <c r="C66">
        <v>11</v>
      </c>
      <c r="D66">
        <v>11</v>
      </c>
      <c r="E66">
        <v>11</v>
      </c>
      <c r="F66">
        <v>12</v>
      </c>
      <c r="G66">
        <v>12</v>
      </c>
      <c r="H66">
        <f t="shared" si="0"/>
        <v>57</v>
      </c>
    </row>
    <row r="67" spans="1:8" x14ac:dyDescent="0.3">
      <c r="A67" s="21"/>
      <c r="B67" s="22">
        <v>812</v>
      </c>
      <c r="C67">
        <v>11</v>
      </c>
      <c r="D67">
        <v>11</v>
      </c>
      <c r="E67">
        <v>10</v>
      </c>
      <c r="F67">
        <v>12</v>
      </c>
      <c r="G67">
        <v>12</v>
      </c>
      <c r="H67">
        <f t="shared" si="0"/>
        <v>56</v>
      </c>
    </row>
    <row r="68" spans="1:8" x14ac:dyDescent="0.3">
      <c r="A68" s="21"/>
      <c r="B68" s="22">
        <v>901</v>
      </c>
      <c r="C68">
        <v>11</v>
      </c>
      <c r="D68">
        <v>11</v>
      </c>
      <c r="E68">
        <v>10</v>
      </c>
      <c r="F68">
        <v>12</v>
      </c>
      <c r="G68">
        <v>12</v>
      </c>
      <c r="H68">
        <f t="shared" si="0"/>
        <v>56</v>
      </c>
    </row>
    <row r="69" spans="1:8" x14ac:dyDescent="0.3">
      <c r="A69" s="21"/>
      <c r="B69" s="22">
        <v>902</v>
      </c>
      <c r="C69">
        <v>10</v>
      </c>
      <c r="D69">
        <v>10</v>
      </c>
      <c r="E69">
        <v>10</v>
      </c>
      <c r="F69">
        <v>12</v>
      </c>
      <c r="G69">
        <v>12</v>
      </c>
      <c r="H69">
        <f t="shared" si="0"/>
        <v>54</v>
      </c>
    </row>
    <row r="70" spans="1:8" x14ac:dyDescent="0.3">
      <c r="A70" s="21"/>
      <c r="B70" s="22">
        <v>904</v>
      </c>
      <c r="C70">
        <v>10</v>
      </c>
      <c r="D70">
        <v>11</v>
      </c>
      <c r="E70">
        <v>10</v>
      </c>
      <c r="F70">
        <v>12</v>
      </c>
      <c r="G70">
        <v>12</v>
      </c>
      <c r="H70">
        <f t="shared" ref="H70:H77" si="1">SUM(C70:G70)</f>
        <v>55</v>
      </c>
    </row>
    <row r="71" spans="1:8" x14ac:dyDescent="0.3">
      <c r="A71" s="21"/>
      <c r="B71" s="22">
        <v>905</v>
      </c>
      <c r="C71">
        <v>10</v>
      </c>
      <c r="D71">
        <v>10</v>
      </c>
      <c r="E71">
        <v>11</v>
      </c>
      <c r="F71">
        <v>12</v>
      </c>
      <c r="G71">
        <v>12</v>
      </c>
      <c r="H71">
        <f t="shared" si="1"/>
        <v>55</v>
      </c>
    </row>
    <row r="72" spans="1:8" x14ac:dyDescent="0.3">
      <c r="A72" s="21"/>
      <c r="B72" s="22">
        <v>906</v>
      </c>
      <c r="C72">
        <v>10</v>
      </c>
      <c r="D72">
        <v>10</v>
      </c>
      <c r="E72">
        <v>11</v>
      </c>
      <c r="F72">
        <v>12</v>
      </c>
      <c r="G72">
        <v>12</v>
      </c>
      <c r="H72">
        <f t="shared" si="1"/>
        <v>55</v>
      </c>
    </row>
    <row r="73" spans="1:8" x14ac:dyDescent="0.3">
      <c r="A73" s="21"/>
      <c r="B73" s="22">
        <v>907</v>
      </c>
      <c r="C73">
        <v>11</v>
      </c>
      <c r="D73">
        <v>11</v>
      </c>
      <c r="E73">
        <v>11</v>
      </c>
      <c r="F73">
        <v>12</v>
      </c>
      <c r="G73">
        <v>12</v>
      </c>
      <c r="H73">
        <f t="shared" si="1"/>
        <v>57</v>
      </c>
    </row>
    <row r="74" spans="1:8" x14ac:dyDescent="0.3">
      <c r="A74" s="32"/>
      <c r="B74" s="22">
        <v>909</v>
      </c>
      <c r="C74">
        <v>11</v>
      </c>
      <c r="D74">
        <v>10</v>
      </c>
      <c r="E74">
        <v>11</v>
      </c>
      <c r="F74">
        <v>12</v>
      </c>
      <c r="G74">
        <v>12</v>
      </c>
      <c r="H74">
        <f t="shared" si="1"/>
        <v>56</v>
      </c>
    </row>
    <row r="75" spans="1:8" x14ac:dyDescent="0.3">
      <c r="A75" s="32"/>
      <c r="B75" s="22">
        <v>910</v>
      </c>
      <c r="C75">
        <v>10</v>
      </c>
      <c r="D75">
        <v>11</v>
      </c>
      <c r="E75">
        <v>11</v>
      </c>
      <c r="F75">
        <v>12</v>
      </c>
      <c r="G75">
        <v>12</v>
      </c>
      <c r="H75">
        <f t="shared" si="1"/>
        <v>56</v>
      </c>
    </row>
    <row r="76" spans="1:8" x14ac:dyDescent="0.3">
      <c r="A76" s="32"/>
      <c r="B76" s="22">
        <v>911</v>
      </c>
      <c r="C76">
        <v>11</v>
      </c>
      <c r="D76">
        <v>10</v>
      </c>
      <c r="E76">
        <v>11</v>
      </c>
      <c r="F76">
        <v>12</v>
      </c>
      <c r="G76">
        <v>12</v>
      </c>
      <c r="H76">
        <f t="shared" si="1"/>
        <v>56</v>
      </c>
    </row>
    <row r="77" spans="1:8" x14ac:dyDescent="0.3">
      <c r="A77" s="32"/>
      <c r="B77" s="22">
        <v>912</v>
      </c>
      <c r="C77">
        <v>10</v>
      </c>
      <c r="D77">
        <v>10</v>
      </c>
      <c r="E77">
        <v>9</v>
      </c>
      <c r="F77">
        <v>12</v>
      </c>
      <c r="G77">
        <v>12</v>
      </c>
      <c r="H77">
        <f t="shared" si="1"/>
        <v>53</v>
      </c>
    </row>
    <row r="78" spans="1:8" x14ac:dyDescent="0.3">
      <c r="B78"/>
      <c r="H78">
        <f>SUM(H3:H77)</f>
        <v>4280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sqref="A1:I1"/>
    </sheetView>
  </sheetViews>
  <sheetFormatPr defaultRowHeight="16.2" x14ac:dyDescent="0.3"/>
  <sheetData>
    <row r="1" spans="1:9" x14ac:dyDescent="0.3">
      <c r="A1" s="39" t="s">
        <v>27</v>
      </c>
      <c r="B1" s="40"/>
      <c r="C1" s="40"/>
      <c r="D1" s="40"/>
      <c r="E1" s="40"/>
      <c r="F1" s="40"/>
      <c r="G1" s="40"/>
      <c r="H1" s="40"/>
      <c r="I1" s="41"/>
    </row>
    <row r="2" spans="1:9" x14ac:dyDescent="0.3">
      <c r="A2" s="24" t="s">
        <v>15</v>
      </c>
      <c r="B2" s="27" t="s">
        <v>17</v>
      </c>
      <c r="C2" s="27" t="s">
        <v>18</v>
      </c>
      <c r="D2" s="24" t="s">
        <v>15</v>
      </c>
      <c r="E2" s="27" t="s">
        <v>16</v>
      </c>
      <c r="F2" s="27" t="s">
        <v>18</v>
      </c>
      <c r="G2" s="24" t="s">
        <v>15</v>
      </c>
      <c r="H2" s="27" t="s">
        <v>16</v>
      </c>
      <c r="I2" s="27" t="s">
        <v>18</v>
      </c>
    </row>
    <row r="3" spans="1:9" x14ac:dyDescent="0.3">
      <c r="A3" s="28">
        <v>101</v>
      </c>
      <c r="B3" s="16">
        <f>VLOOKUP(A3,高1!$A$5:$J$17,10,0)</f>
        <v>93</v>
      </c>
      <c r="C3" s="29">
        <f>高1!L5</f>
        <v>1</v>
      </c>
      <c r="D3" s="28">
        <v>201</v>
      </c>
      <c r="E3" s="16">
        <f>VLOOKUP(D3,高2!$A$5:$J$17,10,0)</f>
        <v>93</v>
      </c>
      <c r="F3" s="29">
        <f>高2!L5</f>
        <v>4</v>
      </c>
      <c r="G3" s="28">
        <v>301</v>
      </c>
      <c r="H3" s="30">
        <f>VLOOKUP(G3,高3!$A$5:$J$17,10)</f>
        <v>97</v>
      </c>
      <c r="I3" s="29">
        <f>高3!L5</f>
        <v>4</v>
      </c>
    </row>
    <row r="4" spans="1:9" x14ac:dyDescent="0.3">
      <c r="A4" s="28">
        <v>102</v>
      </c>
      <c r="B4" s="16">
        <f>VLOOKUP(A4,高1!$A$5:$J$17,10,0)</f>
        <v>90</v>
      </c>
      <c r="C4" s="29">
        <f>高1!L6</f>
        <v>2</v>
      </c>
      <c r="D4" s="28">
        <v>202</v>
      </c>
      <c r="E4" s="16">
        <f>VLOOKUP(D4,高2!$A$5:$J$17,10,0)</f>
        <v>92</v>
      </c>
      <c r="F4" s="29">
        <f>高2!L6</f>
        <v>5</v>
      </c>
      <c r="G4" s="28">
        <v>302</v>
      </c>
      <c r="H4" s="30">
        <f>VLOOKUP(G4,高3!$A$5:$J$17,10)</f>
        <v>93</v>
      </c>
      <c r="I4" s="29">
        <f>高3!L6</f>
        <v>6.9999999999999991</v>
      </c>
    </row>
    <row r="5" spans="1:9" x14ac:dyDescent="0.3">
      <c r="A5" s="28">
        <v>103</v>
      </c>
      <c r="B5" s="16">
        <f>VLOOKUP(A5,高1!$A$5:$J$17,10,0)</f>
        <v>81</v>
      </c>
      <c r="C5" s="29">
        <f>高1!L7</f>
        <v>5.9999999999999991</v>
      </c>
      <c r="D5" s="28">
        <v>203</v>
      </c>
      <c r="E5" s="16">
        <f>VLOOKUP(D5,高2!$A$5:$J$17,10,0)</f>
        <v>91</v>
      </c>
      <c r="F5" s="29">
        <f>高2!L7</f>
        <v>6</v>
      </c>
      <c r="G5" s="28">
        <v>303</v>
      </c>
      <c r="H5" s="30">
        <f>VLOOKUP(G5,高3!$A$5:$J$17,10)</f>
        <v>98</v>
      </c>
      <c r="I5" s="29">
        <f>高3!L7</f>
        <v>3</v>
      </c>
    </row>
    <row r="6" spans="1:9" x14ac:dyDescent="0.3">
      <c r="A6" s="28">
        <v>104</v>
      </c>
      <c r="B6" s="16">
        <f>VLOOKUP(A6,高1!$A$5:$J$17,10,0)</f>
        <v>88</v>
      </c>
      <c r="C6" s="29">
        <f>高1!L8</f>
        <v>3</v>
      </c>
      <c r="D6" s="28">
        <v>204</v>
      </c>
      <c r="E6" s="16">
        <f>VLOOKUP(D6,高2!$A$5:$J$17,10,0)</f>
        <v>83</v>
      </c>
      <c r="F6" s="29">
        <f>高2!L8</f>
        <v>9</v>
      </c>
      <c r="G6" s="28">
        <v>304</v>
      </c>
      <c r="H6" s="30">
        <f>VLOOKUP(G6,高3!$A$5:$J$17,10)</f>
        <v>94</v>
      </c>
      <c r="I6" s="29">
        <f>高3!L8</f>
        <v>5.9999999999999991</v>
      </c>
    </row>
    <row r="7" spans="1:9" x14ac:dyDescent="0.3">
      <c r="A7" s="28">
        <v>105</v>
      </c>
      <c r="B7" s="16">
        <f>VLOOKUP(A7,高1!$A$5:$J$17,10,0)</f>
        <v>84</v>
      </c>
      <c r="C7" s="29">
        <f>高1!L9</f>
        <v>5</v>
      </c>
      <c r="D7" s="28">
        <v>205</v>
      </c>
      <c r="E7" s="16">
        <f>VLOOKUP(D7,高2!$A$5:$J$17,10,0)</f>
        <v>90</v>
      </c>
      <c r="F7" s="29">
        <f>高2!L9</f>
        <v>7</v>
      </c>
      <c r="G7" s="28">
        <v>305</v>
      </c>
      <c r="H7" s="30">
        <f>VLOOKUP(G7,高3!$A$5:$J$17,10)</f>
        <v>97</v>
      </c>
      <c r="I7" s="29">
        <f>高3!L9</f>
        <v>4</v>
      </c>
    </row>
    <row r="8" spans="1:9" x14ac:dyDescent="0.3">
      <c r="A8" s="28">
        <v>106</v>
      </c>
      <c r="B8" s="16">
        <f>VLOOKUP(A8,高1!$A$5:$J$17,10,0)</f>
        <v>81</v>
      </c>
      <c r="C8" s="29">
        <f>高1!L10</f>
        <v>5.9999999999999991</v>
      </c>
      <c r="D8" s="28">
        <v>206</v>
      </c>
      <c r="E8" s="16">
        <f>VLOOKUP(D8,高2!$A$5:$J$17,10,0)</f>
        <v>91</v>
      </c>
      <c r="F8" s="29">
        <f>高2!L10</f>
        <v>6</v>
      </c>
      <c r="G8" s="28">
        <v>306</v>
      </c>
      <c r="H8" s="30">
        <f>VLOOKUP(G8,高3!$A$5:$J$17,10)</f>
        <v>87</v>
      </c>
      <c r="I8" s="29">
        <f>高3!L10</f>
        <v>9</v>
      </c>
    </row>
    <row r="9" spans="1:9" x14ac:dyDescent="0.3">
      <c r="A9" s="28">
        <v>107</v>
      </c>
      <c r="B9" s="16">
        <f>VLOOKUP(A9,高1!$A$5:$J$17,10,0)</f>
        <v>84</v>
      </c>
      <c r="C9" s="29">
        <f>高1!L11</f>
        <v>5</v>
      </c>
      <c r="D9" s="28">
        <v>207</v>
      </c>
      <c r="E9" s="16">
        <f>VLOOKUP(D9,高2!$A$5:$J$17,10,0)</f>
        <v>98</v>
      </c>
      <c r="F9" s="29">
        <f>高2!L11</f>
        <v>1</v>
      </c>
      <c r="G9" s="28">
        <v>307</v>
      </c>
      <c r="H9" s="30">
        <f>VLOOKUP(G9,高3!$A$5:$J$17,10)</f>
        <v>96</v>
      </c>
      <c r="I9" s="29">
        <f>高3!L11</f>
        <v>4.9999999999999991</v>
      </c>
    </row>
    <row r="10" spans="1:9" x14ac:dyDescent="0.3">
      <c r="A10" s="28">
        <v>108</v>
      </c>
      <c r="B10" s="16">
        <f>VLOOKUP(A10,高1!$A$5:$J$17,10,0)</f>
        <v>77</v>
      </c>
      <c r="C10" s="29">
        <f>高1!L12</f>
        <v>9</v>
      </c>
      <c r="D10" s="28">
        <v>208</v>
      </c>
      <c r="E10" s="16">
        <f>VLOOKUP(D10,高2!$A$5:$J$17,10,0)</f>
        <v>90</v>
      </c>
      <c r="F10" s="29">
        <f>高2!L12</f>
        <v>7</v>
      </c>
      <c r="G10" s="28">
        <v>308</v>
      </c>
      <c r="H10" s="30">
        <f>VLOOKUP(G10,高3!$A$5:$J$17,10)</f>
        <v>99</v>
      </c>
      <c r="I10" s="29">
        <f>高3!L12</f>
        <v>2</v>
      </c>
    </row>
    <row r="11" spans="1:9" x14ac:dyDescent="0.3">
      <c r="A11" s="28">
        <v>109</v>
      </c>
      <c r="B11" s="16">
        <f>VLOOKUP(A11,高1!$A$5:$J$17,10,0)</f>
        <v>80</v>
      </c>
      <c r="C11" s="29">
        <f>高1!L13</f>
        <v>6.9999999999999991</v>
      </c>
      <c r="D11" s="28">
        <v>209</v>
      </c>
      <c r="E11" s="16">
        <f>VLOOKUP(D11,高2!$A$5:$J$17,10,0)</f>
        <v>95</v>
      </c>
      <c r="F11" s="29">
        <f>高2!L13</f>
        <v>3</v>
      </c>
      <c r="G11" s="28">
        <v>309</v>
      </c>
      <c r="H11" s="30">
        <f>VLOOKUP(G11,高3!$A$5:$J$17,10)</f>
        <v>100</v>
      </c>
      <c r="I11" s="29">
        <f>高3!L13</f>
        <v>1</v>
      </c>
    </row>
    <row r="12" spans="1:9" x14ac:dyDescent="0.3">
      <c r="A12" s="28">
        <v>110</v>
      </c>
      <c r="B12" s="16">
        <f>VLOOKUP(A12,高1!$A$5:$J$17,10,0)</f>
        <v>78</v>
      </c>
      <c r="C12" s="29">
        <f>高1!L14</f>
        <v>7.9999999999999991</v>
      </c>
      <c r="D12" s="28">
        <v>210</v>
      </c>
      <c r="E12" s="16">
        <f>VLOOKUP(D12,高2!$A$5:$J$17,10,0)</f>
        <v>89</v>
      </c>
      <c r="F12" s="29">
        <f>高2!L14</f>
        <v>8</v>
      </c>
      <c r="G12" s="28">
        <v>310</v>
      </c>
      <c r="H12" s="30">
        <f>VLOOKUP(G12,高3!$A$5:$J$17,10)</f>
        <v>91</v>
      </c>
      <c r="I12" s="29">
        <f>高3!L14</f>
        <v>7.9999999999999991</v>
      </c>
    </row>
    <row r="13" spans="1:9" x14ac:dyDescent="0.3">
      <c r="A13" s="28">
        <v>111</v>
      </c>
      <c r="B13" s="16">
        <f>VLOOKUP(A13,高1!$A$5:$J$17,10,0)</f>
        <v>86</v>
      </c>
      <c r="C13" s="29">
        <f>高1!L15</f>
        <v>4</v>
      </c>
      <c r="D13" s="28">
        <v>211</v>
      </c>
      <c r="E13" s="16">
        <f>VLOOKUP(D13,高2!$A$5:$J$17,10,0)</f>
        <v>98</v>
      </c>
      <c r="F13" s="29">
        <f>高2!L15</f>
        <v>1</v>
      </c>
      <c r="G13" s="28">
        <v>311</v>
      </c>
      <c r="H13" s="30">
        <f>VLOOKUP(G13,高3!$A$5:$J$17,10)</f>
        <v>79</v>
      </c>
      <c r="I13" s="29">
        <f>高3!L15</f>
        <v>10</v>
      </c>
    </row>
    <row r="14" spans="1:9" x14ac:dyDescent="0.3">
      <c r="A14" s="28">
        <v>112</v>
      </c>
      <c r="B14" s="16">
        <f>VLOOKUP(A14,高1!$A$5:$J$17,10,0)</f>
        <v>81</v>
      </c>
      <c r="C14" s="29">
        <f>高1!L16</f>
        <v>5.9999999999999991</v>
      </c>
      <c r="D14" s="28">
        <v>212</v>
      </c>
      <c r="E14" s="16">
        <f>VLOOKUP(D14,高2!$A$5:$J$17,10,0)</f>
        <v>97</v>
      </c>
      <c r="F14" s="29">
        <f>高2!L16</f>
        <v>1.9999999999999998</v>
      </c>
      <c r="G14" s="28">
        <v>312</v>
      </c>
      <c r="H14" s="30">
        <f>VLOOKUP(G14,高3!$A$5:$J$17,10)</f>
        <v>97</v>
      </c>
      <c r="I14" s="29">
        <f>高3!L16</f>
        <v>4</v>
      </c>
    </row>
    <row r="15" spans="1:9" x14ac:dyDescent="0.3">
      <c r="A15" s="28">
        <v>113</v>
      </c>
      <c r="B15" s="16">
        <f>VLOOKUP(A15,高1!$A$5:$J$17,10,0)</f>
        <v>90</v>
      </c>
      <c r="C15" s="29">
        <f>高1!L17</f>
        <v>2</v>
      </c>
      <c r="D15" s="28">
        <v>213</v>
      </c>
      <c r="E15" s="16">
        <f>VLOOKUP(D15,高2!$A$5:$J$17,10,0)</f>
        <v>98</v>
      </c>
      <c r="F15" s="29">
        <f>高2!L17</f>
        <v>1</v>
      </c>
      <c r="G15" s="28">
        <v>313</v>
      </c>
      <c r="H15" s="30">
        <f>VLOOKUP(G15,高3!$A$5:$J$17,10)</f>
        <v>100</v>
      </c>
      <c r="I15" s="29">
        <f>高3!L17</f>
        <v>1</v>
      </c>
    </row>
    <row r="17" spans="1:2" x14ac:dyDescent="0.3">
      <c r="A17" s="11"/>
      <c r="B17" s="1"/>
    </row>
  </sheetData>
  <mergeCells count="1">
    <mergeCell ref="A1:I1"/>
  </mergeCells>
  <phoneticPr fontId="1" type="noConversion"/>
  <conditionalFormatting sqref="C1:C15">
    <cfRule type="containsText" dxfId="2" priority="3" operator="containsText" text="乙等">
      <formula>NOT(ISERROR(SEARCH("乙等",C1)))</formula>
    </cfRule>
  </conditionalFormatting>
  <conditionalFormatting sqref="F2:F15">
    <cfRule type="containsText" dxfId="1" priority="2" operator="containsText" text="乙等">
      <formula>NOT(ISERROR(SEARCH("乙等",F2)))</formula>
    </cfRule>
  </conditionalFormatting>
  <conditionalFormatting sqref="I2:I15">
    <cfRule type="containsText" dxfId="0" priority="1" operator="containsText" text="乙等">
      <formula>NOT(ISERROR(SEARCH("乙等",I2)))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高1</vt:lpstr>
      <vt:lpstr>高2</vt:lpstr>
      <vt:lpstr>高3</vt:lpstr>
      <vt:lpstr>ABC表</vt:lpstr>
      <vt:lpstr>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2016-09-23T05:48:45Z</dcterms:created>
  <dcterms:modified xsi:type="dcterms:W3CDTF">2025-12-30T05:29:17Z</dcterms:modified>
</cp:coreProperties>
</file>